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MPO" sheetId="1" r:id="rId1"/>
    <sheet name="Amortization" sheetId="2" state="hidden" r:id="rId2"/>
  </sheets>
  <definedNames/>
  <calcPr fullCalcOnLoad="1"/>
</workbook>
</file>

<file path=xl/sharedStrings.xml><?xml version="1.0" encoding="utf-8"?>
<sst xmlns="http://schemas.openxmlformats.org/spreadsheetml/2006/main" count="107" uniqueCount="81">
  <si>
    <t>ROI Method</t>
  </si>
  <si>
    <t>FMR</t>
  </si>
  <si>
    <t>Taxes</t>
  </si>
  <si>
    <t>Insurance</t>
  </si>
  <si>
    <t>Mgm't Fee</t>
  </si>
  <si>
    <t>Vacancy</t>
  </si>
  <si>
    <t>Maintenance &amp; Repair</t>
  </si>
  <si>
    <t>(Annual Numbers)</t>
  </si>
  <si>
    <t>NOI</t>
  </si>
  <si>
    <t>MPO</t>
  </si>
  <si>
    <t>Rehab</t>
  </si>
  <si>
    <t>BSH</t>
  </si>
  <si>
    <t>Assumptions:</t>
  </si>
  <si>
    <t>ARV</t>
  </si>
  <si>
    <t>FMR (month)</t>
  </si>
  <si>
    <t>Taxes  (Annual)</t>
  </si>
  <si>
    <t>Insurance (Annual)</t>
  </si>
  <si>
    <t>Mgm't Fee Percent</t>
  </si>
  <si>
    <t>Vacancy Percent</t>
  </si>
  <si>
    <t>Maint &amp; Repair Percent</t>
  </si>
  <si>
    <t>Buyer Equity</t>
  </si>
  <si>
    <t>Buyer Equity Percent ARV</t>
  </si>
  <si>
    <t>Cash Flow Method</t>
  </si>
  <si>
    <t>(Monthly Numbers)</t>
  </si>
  <si>
    <t>Cash Flow</t>
  </si>
  <si>
    <t>Cash Flow Desired Monthly</t>
  </si>
  <si>
    <t>Monthly P&amp;I Avail</t>
  </si>
  <si>
    <t>Buyer Price Cap based on ROI</t>
  </si>
  <si>
    <t>Desired Cap Rate % (ROI)</t>
  </si>
  <si>
    <t>Equity Method</t>
  </si>
  <si>
    <t>Desired Assignment Fee</t>
  </si>
  <si>
    <t>ROI</t>
  </si>
  <si>
    <t>Equity</t>
  </si>
  <si>
    <t>Assignment Fee</t>
  </si>
  <si>
    <t xml:space="preserve">Monthly P&amp;I  Payment </t>
  </si>
  <si>
    <t>Buyer Total Costs</t>
  </si>
  <si>
    <t>FV</t>
  </si>
  <si>
    <t>PMT</t>
  </si>
  <si>
    <t>INT</t>
  </si>
  <si>
    <t>BEG</t>
  </si>
  <si>
    <t>PRINCIPAL</t>
  </si>
  <si>
    <t>BALANCE</t>
  </si>
  <si>
    <t>Loan</t>
  </si>
  <si>
    <t>Int Rate</t>
  </si>
  <si>
    <t>Years</t>
  </si>
  <si>
    <t>Months</t>
  </si>
  <si>
    <t xml:space="preserve">Calculates Payment </t>
  </si>
  <si>
    <t>Calculates Loan Amount</t>
  </si>
  <si>
    <t>30 YR Loan</t>
  </si>
  <si>
    <t>Only fill in green highlighted cells</t>
  </si>
  <si>
    <t>Rehab (for resale)</t>
  </si>
  <si>
    <t>Rehab  (for rental)</t>
  </si>
  <si>
    <t>BSH  - Rental (Percent of ARV)</t>
  </si>
  <si>
    <t>BSH  - Resale (Percent of ARV)</t>
  </si>
  <si>
    <t>Rehab/Resale Profit</t>
  </si>
  <si>
    <t>Resale Profit Method</t>
  </si>
  <si>
    <t>Rental Property Formulas</t>
  </si>
  <si>
    <t>Rehab/Resale Property Formula</t>
  </si>
  <si>
    <t>Buyer Cost of Money</t>
  </si>
  <si>
    <t>Deal Analyzer</t>
  </si>
  <si>
    <t>Reverse Calculations Based on Actual Purchase Price</t>
  </si>
  <si>
    <t>Actual Purchase Price</t>
  </si>
  <si>
    <t>After Repaired Value</t>
  </si>
  <si>
    <t xml:space="preserve">Abbreviations Legend: </t>
  </si>
  <si>
    <t>Fair Market Rent</t>
  </si>
  <si>
    <t>Return on Investment</t>
  </si>
  <si>
    <t>Buy/Sell/Hold costs</t>
  </si>
  <si>
    <t>P&amp;I</t>
  </si>
  <si>
    <t>Principal &amp; Interest</t>
  </si>
  <si>
    <t>Net Operating Income</t>
  </si>
  <si>
    <t xml:space="preserve">      Must not exceed ARV</t>
  </si>
  <si>
    <t>Recommended Maximum Profitable Offer (MPOs)</t>
  </si>
  <si>
    <t>For Rehabbers as Rehab/Resale</t>
  </si>
  <si>
    <t>For Landlords as Rentals</t>
  </si>
  <si>
    <t xml:space="preserve">Instructions: </t>
  </si>
  <si>
    <t xml:space="preserve">Fill in the orange boxes with the projected figures for the property. </t>
  </si>
  <si>
    <t>Verify the pre-determined assumptions in the blue boxes.</t>
  </si>
  <si>
    <t>Negotiate to purchase as far below this number and never exceed.</t>
  </si>
  <si>
    <t>Insert your Actual Purchase Price in Section 3 to determine returns for your buyers</t>
  </si>
  <si>
    <t>Profit for Rehab Buyer</t>
  </si>
  <si>
    <t>The Analyzer will calculate the Maximum Profitable Offer (MPO) in Section 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</si>
</sst>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[$$-409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Unicode MS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4"/>
      <color theme="1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2" fillId="0" borderId="0" xfId="0" applyFont="1" applyAlignment="1">
      <alignment/>
    </xf>
    <xf numFmtId="164" fontId="35" fillId="30" borderId="1" xfId="52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3" fillId="0" borderId="4" xfId="49" applyAlignment="1" applyProtection="1">
      <alignment/>
      <protection/>
    </xf>
    <xf numFmtId="0" fontId="43" fillId="0" borderId="0" xfId="0" applyFont="1" applyAlignment="1" applyProtection="1">
      <alignment/>
      <protection/>
    </xf>
    <xf numFmtId="9" fontId="35" fillId="33" borderId="1" xfId="52" applyNumberFormat="1" applyFill="1" applyAlignment="1" applyProtection="1">
      <alignment/>
      <protection/>
    </xf>
    <xf numFmtId="165" fontId="0" fillId="0" borderId="0" xfId="42" applyNumberFormat="1" applyFont="1" applyAlignment="1" applyProtection="1">
      <alignment/>
      <protection/>
    </xf>
    <xf numFmtId="164" fontId="0" fillId="0" borderId="0" xfId="44" applyNumberFormat="1" applyFont="1" applyAlignment="1" applyProtection="1">
      <alignment/>
      <protection/>
    </xf>
    <xf numFmtId="164" fontId="44" fillId="0" borderId="0" xfId="0" applyNumberFormat="1" applyFont="1" applyAlignment="1" applyProtection="1">
      <alignment/>
      <protection/>
    </xf>
    <xf numFmtId="165" fontId="45" fillId="0" borderId="0" xfId="42" applyNumberFormat="1" applyFont="1" applyAlignment="1" applyProtection="1">
      <alignment/>
      <protection/>
    </xf>
    <xf numFmtId="164" fontId="35" fillId="33" borderId="1" xfId="52" applyNumberFormat="1" applyFill="1" applyAlignment="1" applyProtection="1">
      <alignment/>
      <protection/>
    </xf>
    <xf numFmtId="165" fontId="40" fillId="0" borderId="9" xfId="59" applyNumberFormat="1" applyAlignment="1" applyProtection="1">
      <alignment/>
      <protection/>
    </xf>
    <xf numFmtId="164" fontId="40" fillId="0" borderId="9" xfId="59" applyNumberFormat="1" applyAlignment="1" applyProtection="1">
      <alignment/>
      <protection/>
    </xf>
    <xf numFmtId="165" fontId="40" fillId="0" borderId="0" xfId="42" applyNumberFormat="1" applyFont="1" applyAlignment="1" applyProtection="1">
      <alignment/>
      <protection/>
    </xf>
    <xf numFmtId="164" fontId="40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9" fontId="33" fillId="0" borderId="4" xfId="49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64" fontId="30" fillId="0" borderId="0" xfId="46" applyNumberFormat="1" applyAlignment="1" applyProtection="1">
      <alignment/>
      <protection/>
    </xf>
    <xf numFmtId="164" fontId="0" fillId="0" borderId="0" xfId="44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9" fontId="0" fillId="0" borderId="0" xfId="57" applyFont="1" applyAlignment="1" applyProtection="1">
      <alignment/>
      <protection/>
    </xf>
    <xf numFmtId="164" fontId="40" fillId="0" borderId="0" xfId="44" applyNumberFormat="1" applyFont="1" applyAlignment="1" applyProtection="1">
      <alignment/>
      <protection/>
    </xf>
    <xf numFmtId="0" fontId="40" fillId="0" borderId="9" xfId="59" applyAlignment="1" applyProtection="1">
      <alignment/>
      <protection/>
    </xf>
    <xf numFmtId="164" fontId="40" fillId="0" borderId="9" xfId="59" applyNumberForma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166" fontId="46" fillId="0" borderId="0" xfId="57" applyNumberFormat="1" applyFont="1" applyAlignment="1" applyProtection="1">
      <alignment/>
      <protection/>
    </xf>
    <xf numFmtId="164" fontId="46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64" fontId="0" fillId="0" borderId="0" xfId="44" applyNumberFormat="1" applyFont="1" applyAlignment="1">
      <alignment/>
    </xf>
    <xf numFmtId="0" fontId="3" fillId="0" borderId="0" xfId="0" applyFont="1" applyAlignment="1">
      <alignment/>
    </xf>
    <xf numFmtId="44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44" fontId="0" fillId="0" borderId="0" xfId="44" applyFont="1" applyFill="1" applyAlignment="1">
      <alignment/>
    </xf>
    <xf numFmtId="0" fontId="0" fillId="0" borderId="0" xfId="0" applyFill="1" applyAlignment="1">
      <alignment/>
    </xf>
    <xf numFmtId="44" fontId="0" fillId="0" borderId="0" xfId="44" applyFont="1" applyAlignment="1">
      <alignment/>
    </xf>
    <xf numFmtId="8" fontId="0" fillId="0" borderId="0" xfId="0" applyNumberFormat="1" applyAlignment="1">
      <alignment/>
    </xf>
    <xf numFmtId="164" fontId="0" fillId="0" borderId="10" xfId="44" applyNumberFormat="1" applyFont="1" applyBorder="1" applyAlignment="1" applyProtection="1">
      <alignment/>
      <protection/>
    </xf>
    <xf numFmtId="164" fontId="44" fillId="0" borderId="0" xfId="44" applyNumberFormat="1" applyFont="1" applyAlignment="1" applyProtection="1">
      <alignment/>
      <protection/>
    </xf>
    <xf numFmtId="0" fontId="0" fillId="0" borderId="0" xfId="0" applyAlignment="1">
      <alignment horizontal="center"/>
    </xf>
    <xf numFmtId="8" fontId="0" fillId="35" borderId="0" xfId="0" applyNumberFormat="1" applyFill="1" applyAlignment="1">
      <alignment/>
    </xf>
    <xf numFmtId="8" fontId="0" fillId="36" borderId="0" xfId="0" applyNumberFormat="1" applyFill="1" applyAlignment="1">
      <alignment/>
    </xf>
    <xf numFmtId="9" fontId="35" fillId="30" borderId="1" xfId="57" applyFon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164" fontId="0" fillId="0" borderId="0" xfId="44" applyNumberFormat="1" applyFont="1" applyAlignment="1">
      <alignment/>
    </xf>
    <xf numFmtId="0" fontId="47" fillId="0" borderId="4" xfId="49" applyFont="1" applyAlignment="1" applyProtection="1">
      <alignment/>
      <protection/>
    </xf>
    <xf numFmtId="165" fontId="0" fillId="0" borderId="0" xfId="42" applyNumberFormat="1" applyFont="1" applyAlignment="1" applyProtection="1">
      <alignment/>
      <protection/>
    </xf>
    <xf numFmtId="167" fontId="35" fillId="0" borderId="1" xfId="52" applyNumberFormat="1" applyFill="1" applyAlignment="1" applyProtection="1">
      <alignment/>
      <protection locked="0"/>
    </xf>
    <xf numFmtId="167" fontId="35" fillId="30" borderId="1" xfId="52" applyNumberFormat="1" applyAlignment="1" applyProtection="1">
      <alignment/>
      <protection locked="0"/>
    </xf>
    <xf numFmtId="0" fontId="39" fillId="0" borderId="0" xfId="58" applyAlignment="1" applyProtection="1">
      <alignment horizontal="center"/>
      <protection/>
    </xf>
    <xf numFmtId="0" fontId="33" fillId="0" borderId="4" xfId="49" applyAlignment="1">
      <alignment/>
    </xf>
    <xf numFmtId="164" fontId="0" fillId="0" borderId="0" xfId="0" applyNumberFormat="1" applyAlignment="1">
      <alignment/>
    </xf>
    <xf numFmtId="166" fontId="35" fillId="33" borderId="1" xfId="52" applyNumberFormat="1" applyFill="1" applyAlignment="1" applyProtection="1">
      <alignment/>
      <protection/>
    </xf>
    <xf numFmtId="0" fontId="39" fillId="0" borderId="0" xfId="58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workbookViewId="0" topLeftCell="A1">
      <selection activeCell="J14" sqref="J14"/>
    </sheetView>
  </sheetViews>
  <sheetFormatPr defaultColWidth="9.140625" defaultRowHeight="15"/>
  <cols>
    <col min="1" max="1" width="24.140625" style="0" customWidth="1"/>
    <col min="2" max="2" width="14.28125" style="0" customWidth="1"/>
    <col min="3" max="3" width="10.7109375" style="0" customWidth="1"/>
    <col min="4" max="4" width="27.7109375" style="0" customWidth="1"/>
    <col min="5" max="5" width="11.140625" style="5" customWidth="1"/>
    <col min="7" max="7" width="14.7109375" style="0" customWidth="1"/>
  </cols>
  <sheetData>
    <row r="1" spans="1:5" s="3" customFormat="1" ht="23.25">
      <c r="A1" s="66" t="s">
        <v>59</v>
      </c>
      <c r="B1" s="66"/>
      <c r="C1" s="66"/>
      <c r="D1" s="66"/>
      <c r="E1" s="66"/>
    </row>
    <row r="2" spans="1:5" s="3" customFormat="1" ht="15" customHeight="1">
      <c r="A2" s="62"/>
      <c r="B2" s="62"/>
      <c r="C2" s="62"/>
      <c r="D2" s="62"/>
      <c r="E2" s="62"/>
    </row>
    <row r="3" spans="1:7" s="3" customFormat="1" ht="19.5" customHeight="1">
      <c r="A3" s="62" t="s">
        <v>74</v>
      </c>
      <c r="B3" t="s">
        <v>75</v>
      </c>
      <c r="C3"/>
      <c r="D3"/>
      <c r="E3"/>
      <c r="F3"/>
      <c r="G3"/>
    </row>
    <row r="4" spans="2:5" ht="15" customHeight="1">
      <c r="B4" t="s">
        <v>76</v>
      </c>
      <c r="E4"/>
    </row>
    <row r="5" spans="2:5" ht="15" customHeight="1">
      <c r="B5" t="s">
        <v>80</v>
      </c>
      <c r="E5"/>
    </row>
    <row r="6" spans="2:5" ht="15" customHeight="1">
      <c r="B6" t="s">
        <v>77</v>
      </c>
      <c r="E6"/>
    </row>
    <row r="7" spans="1:5" ht="15">
      <c r="A7" s="6"/>
      <c r="B7" t="s">
        <v>78</v>
      </c>
      <c r="E7"/>
    </row>
    <row r="8" spans="1:5" ht="15">
      <c r="A8" s="6"/>
      <c r="B8" s="6"/>
      <c r="C8" s="6"/>
      <c r="D8" s="6"/>
      <c r="E8" s="7"/>
    </row>
    <row r="9" spans="1:3" ht="18" thickBot="1">
      <c r="A9" s="8" t="s">
        <v>12</v>
      </c>
      <c r="B9" s="6"/>
      <c r="C9" s="6"/>
    </row>
    <row r="10" spans="1:3" ht="15.75" thickTop="1">
      <c r="A10" s="6"/>
      <c r="B10" s="6"/>
      <c r="C10" s="6"/>
    </row>
    <row r="11" spans="1:5" ht="15">
      <c r="A11" s="6" t="s">
        <v>13</v>
      </c>
      <c r="B11" s="61"/>
      <c r="C11" s="6"/>
      <c r="D11" s="6" t="s">
        <v>18</v>
      </c>
      <c r="E11" s="10">
        <v>0.08</v>
      </c>
    </row>
    <row r="12" spans="1:5" ht="15">
      <c r="A12" s="6" t="s">
        <v>50</v>
      </c>
      <c r="B12" s="61"/>
      <c r="C12" s="6"/>
      <c r="D12" s="6" t="s">
        <v>19</v>
      </c>
      <c r="E12" s="10">
        <v>0.06</v>
      </c>
    </row>
    <row r="13" spans="1:5" ht="15">
      <c r="A13" s="6" t="s">
        <v>51</v>
      </c>
      <c r="B13" s="61"/>
      <c r="C13" s="6"/>
      <c r="D13" s="6" t="s">
        <v>30</v>
      </c>
      <c r="E13" s="15">
        <v>10000</v>
      </c>
    </row>
    <row r="14" spans="1:5" ht="15">
      <c r="A14" s="6" t="s">
        <v>14</v>
      </c>
      <c r="B14" s="4"/>
      <c r="C14" s="6"/>
      <c r="D14" s="6" t="s">
        <v>21</v>
      </c>
      <c r="E14" s="10">
        <f>0.15</f>
        <v>0.15</v>
      </c>
    </row>
    <row r="15" spans="1:5" ht="15">
      <c r="A15" s="6" t="s">
        <v>15</v>
      </c>
      <c r="B15" s="4"/>
      <c r="C15" s="6"/>
      <c r="D15" s="6" t="s">
        <v>25</v>
      </c>
      <c r="E15" s="15">
        <v>200</v>
      </c>
    </row>
    <row r="16" spans="1:5" ht="15">
      <c r="A16" s="6" t="s">
        <v>16</v>
      </c>
      <c r="B16" s="4"/>
      <c r="C16" s="6"/>
      <c r="D16" s="6" t="s">
        <v>28</v>
      </c>
      <c r="E16" s="10">
        <v>0.1</v>
      </c>
    </row>
    <row r="17" spans="1:5" ht="15">
      <c r="A17" s="6" t="s">
        <v>17</v>
      </c>
      <c r="B17" s="55"/>
      <c r="C17" s="6"/>
      <c r="D17" s="6" t="s">
        <v>58</v>
      </c>
      <c r="E17" s="10">
        <v>0.07</v>
      </c>
    </row>
    <row r="18" spans="1:5" ht="15">
      <c r="A18" s="6" t="s">
        <v>79</v>
      </c>
      <c r="B18" s="4"/>
      <c r="C18" s="6"/>
      <c r="D18" s="6" t="s">
        <v>53</v>
      </c>
      <c r="E18" s="10">
        <v>0.15</v>
      </c>
    </row>
    <row r="19" spans="3:5" ht="15">
      <c r="C19" s="6"/>
      <c r="D19" s="6" t="s">
        <v>52</v>
      </c>
      <c r="E19" s="65">
        <v>0.025</v>
      </c>
    </row>
    <row r="20" ht="15">
      <c r="C20" s="6"/>
    </row>
    <row r="21" spans="1:3" ht="18" thickBot="1">
      <c r="A21" s="8" t="s">
        <v>63</v>
      </c>
      <c r="C21" s="6"/>
    </row>
    <row r="22" spans="1:3" ht="15.75" thickTop="1">
      <c r="A22" s="52" t="s">
        <v>13</v>
      </c>
      <c r="B22" t="s">
        <v>62</v>
      </c>
      <c r="C22" s="6"/>
    </row>
    <row r="23" spans="1:6" ht="15">
      <c r="A23" s="52" t="s">
        <v>1</v>
      </c>
      <c r="B23" t="s">
        <v>64</v>
      </c>
      <c r="C23" s="6"/>
      <c r="D23" s="18"/>
      <c r="E23" s="19"/>
      <c r="F23" s="2"/>
    </row>
    <row r="24" spans="1:6" ht="15">
      <c r="A24" s="52" t="s">
        <v>31</v>
      </c>
      <c r="B24" t="s">
        <v>65</v>
      </c>
      <c r="C24" s="6"/>
      <c r="D24" s="18"/>
      <c r="E24" s="19"/>
      <c r="F24" s="2"/>
    </row>
    <row r="25" spans="1:5" ht="15">
      <c r="A25" s="52" t="s">
        <v>11</v>
      </c>
      <c r="B25" t="s">
        <v>66</v>
      </c>
      <c r="C25" s="6"/>
      <c r="D25" s="6"/>
      <c r="E25" s="7"/>
    </row>
    <row r="26" spans="1:5" ht="15">
      <c r="A26" s="52" t="s">
        <v>67</v>
      </c>
      <c r="B26" t="s">
        <v>68</v>
      </c>
      <c r="C26" s="6"/>
      <c r="D26" s="6"/>
      <c r="E26" s="7"/>
    </row>
    <row r="27" spans="1:5" ht="15">
      <c r="A27" s="52" t="s">
        <v>8</v>
      </c>
      <c r="B27" t="s">
        <v>69</v>
      </c>
      <c r="C27" s="6"/>
      <c r="D27" s="6"/>
      <c r="E27" s="7"/>
    </row>
    <row r="29" spans="1:5" ht="3.75" customHeight="1">
      <c r="A29" s="31"/>
      <c r="B29" s="31"/>
      <c r="C29" s="31"/>
      <c r="D29" s="31"/>
      <c r="E29" s="32"/>
    </row>
    <row r="31" ht="18" thickBot="1">
      <c r="A31" s="63" t="s">
        <v>71</v>
      </c>
    </row>
    <row r="32" spans="1:3" ht="15.75" thickTop="1">
      <c r="A32" s="1"/>
      <c r="B32" s="1"/>
      <c r="C32" s="2"/>
    </row>
    <row r="33" spans="1:3" ht="15">
      <c r="A33" s="1" t="s">
        <v>72</v>
      </c>
      <c r="B33" s="1"/>
      <c r="C33" s="2">
        <f>$E$75</f>
        <v>-10000</v>
      </c>
    </row>
    <row r="34" spans="1:4" ht="15">
      <c r="A34" s="1" t="s">
        <v>73</v>
      </c>
      <c r="B34" s="1"/>
      <c r="C34" s="2">
        <f>MEDIAN($B$76,$B$96,$E$95)</f>
        <v>-10000</v>
      </c>
      <c r="D34" t="s">
        <v>70</v>
      </c>
    </row>
    <row r="35" ht="15">
      <c r="C35" s="64"/>
    </row>
    <row r="36" spans="1:5" ht="15">
      <c r="A36" s="6"/>
      <c r="B36" s="6"/>
      <c r="C36" s="6"/>
      <c r="D36" s="6"/>
      <c r="E36" s="7"/>
    </row>
    <row r="37" spans="1:5" ht="3.75" customHeight="1">
      <c r="A37" s="31"/>
      <c r="B37" s="31"/>
      <c r="C37" s="31"/>
      <c r="D37" s="31"/>
      <c r="E37" s="32"/>
    </row>
    <row r="38" spans="1:5" ht="15">
      <c r="A38" s="6"/>
      <c r="B38" s="6"/>
      <c r="C38" s="6"/>
      <c r="D38" s="6"/>
      <c r="E38" s="7"/>
    </row>
    <row r="39" spans="1:5" ht="22.5">
      <c r="A39" s="66" t="s">
        <v>60</v>
      </c>
      <c r="B39" s="66"/>
      <c r="C39" s="66"/>
      <c r="D39" s="66"/>
      <c r="E39" s="66"/>
    </row>
    <row r="40" spans="1:5" ht="15">
      <c r="A40" s="6"/>
      <c r="B40" s="6"/>
      <c r="C40" s="6"/>
      <c r="D40" s="6"/>
      <c r="E40" s="7"/>
    </row>
    <row r="41" spans="1:5" ht="15">
      <c r="A41" s="30" t="s">
        <v>61</v>
      </c>
      <c r="B41" s="4"/>
      <c r="C41" s="6"/>
      <c r="D41" s="6"/>
      <c r="E41" s="7"/>
    </row>
    <row r="42" spans="1:5" ht="15">
      <c r="A42" s="6"/>
      <c r="B42" s="6"/>
      <c r="C42" s="6"/>
      <c r="D42" s="6"/>
      <c r="E42" s="7"/>
    </row>
    <row r="43" spans="3:5" ht="15">
      <c r="C43" s="6"/>
      <c r="D43" s="6"/>
      <c r="E43" s="7"/>
    </row>
    <row r="44" spans="1:5" ht="18.75">
      <c r="A44" s="35" t="s">
        <v>31</v>
      </c>
      <c r="B44" s="36">
        <f>B52/B51</f>
        <v>0</v>
      </c>
      <c r="C44" s="6"/>
      <c r="D44" s="6"/>
      <c r="E44" s="7"/>
    </row>
    <row r="45" spans="1:5" ht="18.75">
      <c r="A45" s="35" t="s">
        <v>32</v>
      </c>
      <c r="B45" s="37">
        <f>B11-B51</f>
        <v>-10000</v>
      </c>
      <c r="C45" s="6"/>
      <c r="D45" s="6"/>
      <c r="E45" s="7"/>
    </row>
    <row r="46" spans="1:5" ht="18.75">
      <c r="A46" s="35" t="s">
        <v>24</v>
      </c>
      <c r="B46" s="37">
        <f>$B$14-($B$15/12)-($B$16/12)-B50</f>
        <v>-66.53024951791826</v>
      </c>
      <c r="C46" s="6"/>
      <c r="D46" s="6"/>
      <c r="E46" s="7"/>
    </row>
    <row r="47" spans="1:5" ht="18.75">
      <c r="A47" s="35" t="s">
        <v>54</v>
      </c>
      <c r="B47" s="37">
        <f>$E$69-$E$70-$E$71-$E$73-B41</f>
        <v>-10000</v>
      </c>
      <c r="C47" s="6"/>
      <c r="D47" s="6"/>
      <c r="E47" s="7"/>
    </row>
    <row r="48" spans="1:5" ht="18.75">
      <c r="A48" s="35"/>
      <c r="B48" s="37"/>
      <c r="C48" s="6"/>
      <c r="D48" s="6"/>
      <c r="E48" s="7"/>
    </row>
    <row r="49" spans="1:5" ht="18.75">
      <c r="A49" s="35"/>
      <c r="B49" s="37"/>
      <c r="C49" s="6"/>
      <c r="D49" s="6"/>
      <c r="E49" s="7"/>
    </row>
    <row r="50" spans="1:5" ht="15">
      <c r="A50" s="6" t="s">
        <v>34</v>
      </c>
      <c r="B50" s="60">
        <f>ABS(PMT(E17/12,360,B51,0,0))</f>
        <v>66.53024951791826</v>
      </c>
      <c r="C50" s="6"/>
      <c r="D50" s="6"/>
      <c r="E50" s="7"/>
    </row>
    <row r="51" spans="1:5" ht="15">
      <c r="A51" s="6" t="s">
        <v>35</v>
      </c>
      <c r="B51" s="33">
        <f>$B$41+$B$13+($E$19*$B$11)+$E$13</f>
        <v>10000</v>
      </c>
      <c r="C51" s="6"/>
      <c r="D51" s="6"/>
      <c r="E51" s="7"/>
    </row>
    <row r="52" spans="1:5" ht="15">
      <c r="A52" s="6" t="s">
        <v>8</v>
      </c>
      <c r="B52" s="34">
        <f>$B$89</f>
        <v>0</v>
      </c>
      <c r="C52" s="6"/>
      <c r="D52" s="6"/>
      <c r="E52" s="7"/>
    </row>
    <row r="53" spans="1:5" ht="15">
      <c r="A53" s="6"/>
      <c r="B53" s="6"/>
      <c r="C53" s="6"/>
      <c r="D53" s="6"/>
      <c r="E53" s="7"/>
    </row>
    <row r="54" spans="1:5" ht="18.75">
      <c r="A54" s="35"/>
      <c r="B54" s="37"/>
      <c r="C54" s="6"/>
      <c r="D54" s="6"/>
      <c r="E54" s="7"/>
    </row>
    <row r="55" spans="1:5" ht="18.75">
      <c r="A55" s="35"/>
      <c r="B55" s="37"/>
      <c r="C55" s="6"/>
      <c r="D55" s="6"/>
      <c r="E55" s="7"/>
    </row>
    <row r="56" spans="1:5" ht="18.75">
      <c r="A56" s="35"/>
      <c r="B56" s="37"/>
      <c r="C56" s="6"/>
      <c r="D56" s="6"/>
      <c r="E56" s="7"/>
    </row>
    <row r="57" spans="1:5" ht="18.75">
      <c r="A57" s="35"/>
      <c r="B57" s="37"/>
      <c r="C57" s="6"/>
      <c r="D57" s="6"/>
      <c r="E57" s="7"/>
    </row>
    <row r="58" spans="1:5" ht="18.75">
      <c r="A58" s="35"/>
      <c r="B58" s="37"/>
      <c r="C58" s="6"/>
      <c r="D58" s="6"/>
      <c r="E58" s="7"/>
    </row>
    <row r="59" spans="1:5" ht="18.75">
      <c r="A59" s="35"/>
      <c r="B59" s="37"/>
      <c r="C59" s="6"/>
      <c r="D59" s="6"/>
      <c r="E59" s="7"/>
    </row>
    <row r="62" spans="1:5" ht="15">
      <c r="A62" s="6"/>
      <c r="B62" s="6"/>
      <c r="C62" s="6"/>
      <c r="D62" s="6"/>
      <c r="E62" s="7"/>
    </row>
    <row r="63" spans="1:5" ht="3.75" customHeight="1">
      <c r="A63" s="31"/>
      <c r="B63" s="31"/>
      <c r="C63" s="31"/>
      <c r="D63" s="31"/>
      <c r="E63" s="32"/>
    </row>
    <row r="64" spans="1:5" ht="15">
      <c r="A64" s="6"/>
      <c r="B64" s="6"/>
      <c r="C64" s="6"/>
      <c r="D64" s="6"/>
      <c r="E64" s="7"/>
    </row>
    <row r="65" spans="1:5" ht="21.75" thickBot="1">
      <c r="A65" s="58" t="s">
        <v>56</v>
      </c>
      <c r="B65" s="6"/>
      <c r="C65" s="6"/>
      <c r="D65" s="58" t="s">
        <v>57</v>
      </c>
      <c r="E65" s="7"/>
    </row>
    <row r="66" spans="1:5" ht="15.75" thickTop="1">
      <c r="A66" s="6"/>
      <c r="B66" s="6"/>
      <c r="C66" s="6"/>
      <c r="D66" s="6"/>
      <c r="E66" s="7"/>
    </row>
    <row r="67" spans="2:5" ht="19.5" thickBot="1">
      <c r="B67" s="9"/>
      <c r="C67" s="6"/>
      <c r="D67" s="8" t="s">
        <v>55</v>
      </c>
      <c r="E67" s="7"/>
    </row>
    <row r="68" spans="1:5" ht="18.75" thickBot="1" thickTop="1">
      <c r="A68" s="8" t="s">
        <v>29</v>
      </c>
      <c r="B68" s="7"/>
      <c r="C68" s="6"/>
      <c r="D68" s="6"/>
      <c r="E68" s="7"/>
    </row>
    <row r="69" spans="1:5" ht="15.75" thickTop="1">
      <c r="A69" s="6"/>
      <c r="B69" s="7"/>
      <c r="C69" s="6"/>
      <c r="D69" t="s">
        <v>13</v>
      </c>
      <c r="E69" s="56">
        <f>$B$11</f>
        <v>0</v>
      </c>
    </row>
    <row r="70" spans="1:5" ht="15">
      <c r="A70" s="59" t="s">
        <v>13</v>
      </c>
      <c r="B70" s="12">
        <f>B11</f>
        <v>0</v>
      </c>
      <c r="C70" s="6"/>
      <c r="D70" t="s">
        <v>10</v>
      </c>
      <c r="E70" s="56">
        <f>$B$12</f>
        <v>0</v>
      </c>
    </row>
    <row r="71" spans="1:5" ht="15">
      <c r="A71" s="11" t="s">
        <v>10</v>
      </c>
      <c r="B71" s="12">
        <f>B13</f>
        <v>0</v>
      </c>
      <c r="C71" s="6"/>
      <c r="D71" t="s">
        <v>11</v>
      </c>
      <c r="E71" s="57">
        <f>$E$18*$B$11</f>
        <v>0</v>
      </c>
    </row>
    <row r="72" spans="1:5" ht="15">
      <c r="A72" s="11" t="s">
        <v>11</v>
      </c>
      <c r="B72" s="12">
        <f>$E$19*$B$11</f>
        <v>0</v>
      </c>
      <c r="C72" s="6"/>
      <c r="D72" t="s">
        <v>79</v>
      </c>
      <c r="E72" s="56">
        <f>$B$18</f>
        <v>0</v>
      </c>
    </row>
    <row r="73" spans="1:5" ht="15">
      <c r="A73" s="11" t="s">
        <v>33</v>
      </c>
      <c r="B73" s="12">
        <f>E13</f>
        <v>10000</v>
      </c>
      <c r="C73" s="6"/>
      <c r="D73" t="s">
        <v>33</v>
      </c>
      <c r="E73" s="56">
        <f>$E$13</f>
        <v>10000</v>
      </c>
    </row>
    <row r="74" spans="1:3" ht="17.25">
      <c r="A74" s="11" t="s">
        <v>20</v>
      </c>
      <c r="B74" s="13">
        <f>E14*B70</f>
        <v>0</v>
      </c>
      <c r="C74" s="6"/>
    </row>
    <row r="75" spans="1:5" ht="15.75" thickBot="1">
      <c r="A75" s="14"/>
      <c r="B75" s="7"/>
      <c r="C75" s="6"/>
      <c r="D75" s="16" t="s">
        <v>9</v>
      </c>
      <c r="E75" s="17">
        <f>E69-E70-E71-E72-E73</f>
        <v>-10000</v>
      </c>
    </row>
    <row r="76" spans="1:5" ht="16.5" thickBot="1" thickTop="1">
      <c r="A76" s="16" t="s">
        <v>9</v>
      </c>
      <c r="B76" s="17">
        <f>B70-B71-B72-B73-B74</f>
        <v>-10000</v>
      </c>
      <c r="C76" s="6"/>
      <c r="D76" s="6"/>
      <c r="E76" s="7"/>
    </row>
    <row r="77" spans="1:5" ht="15.75" thickTop="1">
      <c r="A77" s="6"/>
      <c r="B77" s="6"/>
      <c r="C77" s="6"/>
      <c r="D77" s="6"/>
      <c r="E77" s="7"/>
    </row>
    <row r="78" spans="1:5" ht="15">
      <c r="A78" s="6"/>
      <c r="B78" s="6"/>
      <c r="C78" s="6"/>
      <c r="D78" s="6"/>
      <c r="E78" s="7"/>
    </row>
    <row r="79" spans="1:5" ht="19.5" thickBot="1">
      <c r="A79" s="8" t="s">
        <v>0</v>
      </c>
      <c r="B79" s="20"/>
      <c r="C79" s="20"/>
      <c r="D79" s="21" t="s">
        <v>22</v>
      </c>
      <c r="E79" s="7"/>
    </row>
    <row r="80" spans="1:5" ht="15.75" thickTop="1">
      <c r="A80" s="6"/>
      <c r="B80" s="6"/>
      <c r="C80" s="6"/>
      <c r="D80" s="6"/>
      <c r="E80" s="7"/>
    </row>
    <row r="81" spans="1:5" ht="15">
      <c r="A81" s="22" t="s">
        <v>7</v>
      </c>
      <c r="B81" s="6"/>
      <c r="C81" s="6"/>
      <c r="D81" s="23" t="s">
        <v>23</v>
      </c>
      <c r="E81" s="7"/>
    </row>
    <row r="82" spans="1:5" ht="15">
      <c r="A82" s="6"/>
      <c r="B82" s="6"/>
      <c r="C82" s="6"/>
      <c r="D82" s="6"/>
      <c r="E82" s="7"/>
    </row>
    <row r="83" spans="1:5" ht="15">
      <c r="A83" s="6" t="s">
        <v>1</v>
      </c>
      <c r="B83" s="24">
        <f>B14*12</f>
        <v>0</v>
      </c>
      <c r="C83" s="6"/>
      <c r="D83" s="6" t="s">
        <v>1</v>
      </c>
      <c r="E83" s="25">
        <f>B14</f>
        <v>0</v>
      </c>
    </row>
    <row r="84" spans="1:5" ht="15">
      <c r="A84" s="6" t="s">
        <v>2</v>
      </c>
      <c r="B84" s="24">
        <f>B15</f>
        <v>0</v>
      </c>
      <c r="C84" s="6"/>
      <c r="D84" s="6" t="s">
        <v>24</v>
      </c>
      <c r="E84" s="25">
        <f>E15</f>
        <v>200</v>
      </c>
    </row>
    <row r="85" spans="1:5" ht="15">
      <c r="A85" s="6" t="s">
        <v>3</v>
      </c>
      <c r="B85" s="24">
        <f>B16</f>
        <v>0</v>
      </c>
      <c r="C85" s="6"/>
      <c r="D85" s="6" t="s">
        <v>2</v>
      </c>
      <c r="E85" s="25">
        <f>B15/12</f>
        <v>0</v>
      </c>
    </row>
    <row r="86" spans="1:5" ht="17.25">
      <c r="A86" s="6" t="s">
        <v>4</v>
      </c>
      <c r="B86" s="24">
        <f>B17*B83</f>
        <v>0</v>
      </c>
      <c r="C86" s="6"/>
      <c r="D86" s="6" t="s">
        <v>3</v>
      </c>
      <c r="E86" s="13">
        <f>B16/12</f>
        <v>0</v>
      </c>
    </row>
    <row r="87" spans="1:5" ht="15">
      <c r="A87" s="6" t="s">
        <v>5</v>
      </c>
      <c r="B87" s="24">
        <f>E11*B83</f>
        <v>0</v>
      </c>
      <c r="C87" s="6"/>
      <c r="D87" s="6" t="s">
        <v>26</v>
      </c>
      <c r="E87" s="25">
        <f>E83-E84-E85-E86</f>
        <v>-200</v>
      </c>
    </row>
    <row r="88" spans="1:5" ht="15">
      <c r="A88" s="6" t="s">
        <v>6</v>
      </c>
      <c r="B88" s="50">
        <f>E12*B83</f>
        <v>0</v>
      </c>
      <c r="C88" s="6"/>
      <c r="D88" s="6"/>
      <c r="E88" s="7"/>
    </row>
    <row r="89" spans="1:5" ht="15">
      <c r="A89" s="6" t="s">
        <v>8</v>
      </c>
      <c r="B89" s="24">
        <f>B83-B84-B85-B86-B87-B88</f>
        <v>0</v>
      </c>
      <c r="C89" s="6"/>
      <c r="D89" s="6" t="s">
        <v>48</v>
      </c>
      <c r="E89" s="25">
        <f>ABS(PV(E17/12,360,E87,0,0))</f>
        <v>30061.513589564245</v>
      </c>
    </row>
    <row r="90" spans="1:5" ht="15">
      <c r="A90" s="6"/>
      <c r="B90" s="26"/>
      <c r="C90" s="6"/>
      <c r="D90" s="6"/>
      <c r="E90" s="7"/>
    </row>
    <row r="91" spans="1:5" ht="15">
      <c r="A91" s="6" t="s">
        <v>27</v>
      </c>
      <c r="B91" s="27">
        <f>B89/E16</f>
        <v>0</v>
      </c>
      <c r="C91" s="6"/>
      <c r="D91" s="6" t="s">
        <v>10</v>
      </c>
      <c r="E91" s="25">
        <f>B13</f>
        <v>0</v>
      </c>
    </row>
    <row r="92" spans="1:5" ht="15">
      <c r="A92" s="6" t="s">
        <v>10</v>
      </c>
      <c r="B92" s="24">
        <f>B13</f>
        <v>0</v>
      </c>
      <c r="C92" s="6"/>
      <c r="D92" s="6" t="s">
        <v>11</v>
      </c>
      <c r="E92" s="12">
        <f>$E$19*$B$11</f>
        <v>0</v>
      </c>
    </row>
    <row r="93" spans="1:5" ht="17.25">
      <c r="A93" s="6" t="s">
        <v>11</v>
      </c>
      <c r="B93" s="12">
        <f>$E$19*$B$11</f>
        <v>0</v>
      </c>
      <c r="C93" s="6"/>
      <c r="D93" s="6" t="s">
        <v>33</v>
      </c>
      <c r="E93" s="13">
        <f>E13</f>
        <v>10000</v>
      </c>
    </row>
    <row r="94" spans="1:5" ht="17.25">
      <c r="A94" s="6" t="s">
        <v>33</v>
      </c>
      <c r="B94" s="51">
        <f>E13</f>
        <v>10000</v>
      </c>
      <c r="C94" s="6"/>
      <c r="D94" s="6"/>
      <c r="E94" s="7"/>
    </row>
    <row r="95" spans="1:5" ht="15.75" thickBot="1">
      <c r="A95" s="6"/>
      <c r="B95" s="6"/>
      <c r="C95" s="6"/>
      <c r="D95" s="28" t="s">
        <v>9</v>
      </c>
      <c r="E95" s="17">
        <f>E89-E91-E92-E93</f>
        <v>20061.513589564245</v>
      </c>
    </row>
    <row r="96" spans="1:5" ht="16.5" thickBot="1" thickTop="1">
      <c r="A96" s="28" t="s">
        <v>9</v>
      </c>
      <c r="B96" s="29">
        <f>B91-B92-B93-B94</f>
        <v>-10000</v>
      </c>
      <c r="C96" s="6"/>
      <c r="D96" s="30"/>
      <c r="E96" s="19"/>
    </row>
    <row r="97" ht="15.75" thickTop="1"/>
  </sheetData>
  <sheetProtection selectLockedCells="1"/>
  <mergeCells count="2">
    <mergeCell ref="A1:E1"/>
    <mergeCell ref="A39:E39"/>
  </mergeCells>
  <printOptions/>
  <pageMargins left="0.7" right="0.7" top="0.75" bottom="0.75" header="0.3" footer="0.3"/>
  <pageSetup horizontalDpi="600" verticalDpi="600" orientation="portrait" scale="92" r:id="rId1"/>
  <headerFooter>
    <oddFooter>&amp;C© Total Real Estate Riches, LLC, All Rights Reserved –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0.421875" style="0" bestFit="1" customWidth="1"/>
    <col min="2" max="2" width="25.28125" style="0" bestFit="1" customWidth="1"/>
    <col min="3" max="3" width="22.57421875" style="0" bestFit="1" customWidth="1"/>
    <col min="4" max="4" width="24.421875" style="0" bestFit="1" customWidth="1"/>
    <col min="5" max="5" width="23.7109375" style="0" bestFit="1" customWidth="1"/>
    <col min="6" max="6" width="25.28125" style="0" bestFit="1" customWidth="1"/>
    <col min="7" max="7" width="14.421875" style="0" bestFit="1" customWidth="1"/>
  </cols>
  <sheetData>
    <row r="1" ht="15">
      <c r="B1" t="s">
        <v>49</v>
      </c>
    </row>
    <row r="2" spans="2:3" ht="15">
      <c r="B2" s="52" t="s">
        <v>46</v>
      </c>
      <c r="C2" t="s">
        <v>47</v>
      </c>
    </row>
    <row r="3" spans="1:4" ht="17.25">
      <c r="A3" s="38" t="s">
        <v>42</v>
      </c>
      <c r="B3" s="54">
        <v>103050</v>
      </c>
      <c r="C3" s="53">
        <f>PV(C8/12,C7,C5,0,0)</f>
        <v>30061.513589564245</v>
      </c>
      <c r="D3" s="53">
        <v>10000</v>
      </c>
    </row>
    <row r="4" spans="1:4" ht="17.25">
      <c r="A4" s="38" t="s">
        <v>36</v>
      </c>
      <c r="B4" s="49">
        <v>0</v>
      </c>
      <c r="C4">
        <v>0</v>
      </c>
      <c r="D4">
        <v>0</v>
      </c>
    </row>
    <row r="5" spans="1:6" ht="17.25">
      <c r="A5" s="38" t="s">
        <v>37</v>
      </c>
      <c r="B5" s="53">
        <f>PMT(B8/12,B7,B3,0,0)</f>
        <v>-685.5942212821476</v>
      </c>
      <c r="C5" s="54">
        <f>MPO!E87</f>
        <v>-200</v>
      </c>
      <c r="F5" s="40"/>
    </row>
    <row r="6" spans="1:5" ht="17.25">
      <c r="A6" s="38" t="s">
        <v>44</v>
      </c>
      <c r="B6">
        <v>30</v>
      </c>
      <c r="C6">
        <v>30</v>
      </c>
      <c r="D6" s="39"/>
      <c r="E6" s="41"/>
    </row>
    <row r="7" spans="1:3" ht="17.25">
      <c r="A7" s="38" t="s">
        <v>45</v>
      </c>
      <c r="B7">
        <f>B6*12</f>
        <v>360</v>
      </c>
      <c r="C7">
        <v>360</v>
      </c>
    </row>
    <row r="8" spans="1:4" ht="17.25">
      <c r="A8" s="38" t="s">
        <v>43</v>
      </c>
      <c r="B8" s="42">
        <v>0.07</v>
      </c>
      <c r="C8" s="42">
        <v>0.07</v>
      </c>
      <c r="D8" s="43"/>
    </row>
    <row r="10" spans="2:6" ht="17.25">
      <c r="B10" s="44"/>
      <c r="C10" s="44"/>
      <c r="D10" s="45"/>
      <c r="E10" s="45"/>
      <c r="F10" s="44"/>
    </row>
    <row r="11" spans="2:6" ht="17.25">
      <c r="B11" s="44"/>
      <c r="C11" s="44"/>
      <c r="D11" s="44"/>
      <c r="E11" s="45"/>
      <c r="F11" s="44"/>
    </row>
    <row r="12" spans="2:6" ht="17.25">
      <c r="B12" s="44" t="s">
        <v>39</v>
      </c>
      <c r="C12" s="44" t="s">
        <v>37</v>
      </c>
      <c r="D12" s="44" t="s">
        <v>40</v>
      </c>
      <c r="E12" s="44" t="s">
        <v>38</v>
      </c>
      <c r="F12" s="44" t="s">
        <v>41</v>
      </c>
    </row>
    <row r="13" spans="1:6" ht="15">
      <c r="A13">
        <v>1</v>
      </c>
      <c r="B13" s="46">
        <f>B3</f>
        <v>103050</v>
      </c>
      <c r="C13" s="46">
        <f>B5*-1</f>
        <v>685.5942212821476</v>
      </c>
      <c r="D13" s="46">
        <f>C13-E13</f>
        <v>84.46922128214749</v>
      </c>
      <c r="E13" s="46">
        <f>B13*$B$8/12</f>
        <v>601.1250000000001</v>
      </c>
      <c r="F13" s="46">
        <f>B13-D13</f>
        <v>102965.53077871785</v>
      </c>
    </row>
    <row r="14" spans="1:6" ht="15">
      <c r="A14" s="47">
        <v>2</v>
      </c>
      <c r="B14" s="46">
        <f aca="true" t="shared" si="0" ref="B14:B57">F13</f>
        <v>102965.53077871785</v>
      </c>
      <c r="C14" s="46">
        <f>C13</f>
        <v>685.5942212821476</v>
      </c>
      <c r="D14" s="46">
        <f aca="true" t="shared" si="1" ref="D14:D57">C14-E14</f>
        <v>84.96195840629343</v>
      </c>
      <c r="E14" s="46">
        <f aca="true" t="shared" si="2" ref="E14:E77">B14*$B$8/12</f>
        <v>600.6322628758542</v>
      </c>
      <c r="F14" s="46">
        <f aca="true" t="shared" si="3" ref="F14:F76">B14-D14</f>
        <v>102880.56882031156</v>
      </c>
    </row>
    <row r="15" spans="1:6" ht="15">
      <c r="A15" s="47">
        <v>3</v>
      </c>
      <c r="B15" s="46">
        <f t="shared" si="0"/>
        <v>102880.56882031156</v>
      </c>
      <c r="C15" s="46">
        <f aca="true" t="shared" si="4" ref="C15:C78">C14</f>
        <v>685.5942212821476</v>
      </c>
      <c r="D15" s="46">
        <f t="shared" si="1"/>
        <v>85.45756983033016</v>
      </c>
      <c r="E15" s="46">
        <f t="shared" si="2"/>
        <v>600.1366514518174</v>
      </c>
      <c r="F15" s="46">
        <f t="shared" si="3"/>
        <v>102795.11125048123</v>
      </c>
    </row>
    <row r="16" spans="1:6" ht="15">
      <c r="A16" s="47">
        <v>4</v>
      </c>
      <c r="B16" s="46">
        <f t="shared" si="0"/>
        <v>102795.11125048123</v>
      </c>
      <c r="C16" s="46">
        <f t="shared" si="4"/>
        <v>685.5942212821476</v>
      </c>
      <c r="D16" s="46">
        <f t="shared" si="1"/>
        <v>85.95607232100701</v>
      </c>
      <c r="E16" s="46">
        <f t="shared" si="2"/>
        <v>599.6381489611406</v>
      </c>
      <c r="F16" s="46">
        <f t="shared" si="3"/>
        <v>102709.15517816023</v>
      </c>
    </row>
    <row r="17" spans="1:6" ht="15">
      <c r="A17" s="47">
        <v>5</v>
      </c>
      <c r="B17" s="46">
        <f t="shared" si="0"/>
        <v>102709.15517816023</v>
      </c>
      <c r="C17" s="46">
        <f t="shared" si="4"/>
        <v>685.5942212821476</v>
      </c>
      <c r="D17" s="46">
        <f t="shared" si="1"/>
        <v>86.4574827428795</v>
      </c>
      <c r="E17" s="46">
        <f t="shared" si="2"/>
        <v>599.1367385392681</v>
      </c>
      <c r="F17" s="46">
        <f t="shared" si="3"/>
        <v>102622.69769541736</v>
      </c>
    </row>
    <row r="18" spans="1:7" ht="15">
      <c r="A18" s="47">
        <v>6</v>
      </c>
      <c r="B18" s="46">
        <f t="shared" si="0"/>
        <v>102622.69769541736</v>
      </c>
      <c r="C18" s="46">
        <f t="shared" si="4"/>
        <v>685.5942212821476</v>
      </c>
      <c r="D18" s="46">
        <f t="shared" si="1"/>
        <v>86.96181805887966</v>
      </c>
      <c r="E18" s="46">
        <f t="shared" si="2"/>
        <v>598.6324032232679</v>
      </c>
      <c r="F18" s="46">
        <f t="shared" si="3"/>
        <v>102535.73587735849</v>
      </c>
      <c r="G18" s="47"/>
    </row>
    <row r="19" spans="1:6" ht="15">
      <c r="A19">
        <v>7</v>
      </c>
      <c r="B19" s="46">
        <f t="shared" si="0"/>
        <v>102535.73587735849</v>
      </c>
      <c r="C19" s="46">
        <f t="shared" si="4"/>
        <v>685.5942212821476</v>
      </c>
      <c r="D19" s="46">
        <f t="shared" si="1"/>
        <v>87.46909533088967</v>
      </c>
      <c r="E19" s="46">
        <f t="shared" si="2"/>
        <v>598.1251259512579</v>
      </c>
      <c r="F19" s="46">
        <f t="shared" si="3"/>
        <v>102448.2667820276</v>
      </c>
    </row>
    <row r="20" spans="1:6" ht="15">
      <c r="A20" s="47">
        <v>8</v>
      </c>
      <c r="B20" s="46">
        <f t="shared" si="0"/>
        <v>102448.2667820276</v>
      </c>
      <c r="C20" s="46">
        <f t="shared" si="4"/>
        <v>685.5942212821476</v>
      </c>
      <c r="D20" s="46">
        <f t="shared" si="1"/>
        <v>87.97933172031992</v>
      </c>
      <c r="E20" s="46">
        <f t="shared" si="2"/>
        <v>597.6148895618277</v>
      </c>
      <c r="F20" s="46">
        <f t="shared" si="3"/>
        <v>102360.28745030728</v>
      </c>
    </row>
    <row r="21" spans="1:6" ht="15">
      <c r="A21">
        <v>9</v>
      </c>
      <c r="B21" s="48">
        <f t="shared" si="0"/>
        <v>102360.28745030728</v>
      </c>
      <c r="C21" s="48">
        <f t="shared" si="4"/>
        <v>685.5942212821476</v>
      </c>
      <c r="D21" s="48">
        <f t="shared" si="1"/>
        <v>88.4925444886884</v>
      </c>
      <c r="E21" s="46">
        <f t="shared" si="2"/>
        <v>597.1016767934592</v>
      </c>
      <c r="F21" s="48">
        <f t="shared" si="3"/>
        <v>102271.79490581859</v>
      </c>
    </row>
    <row r="22" spans="1:6" ht="15">
      <c r="A22">
        <v>10</v>
      </c>
      <c r="B22" s="48">
        <f t="shared" si="0"/>
        <v>102271.79490581859</v>
      </c>
      <c r="C22" s="48">
        <f t="shared" si="4"/>
        <v>685.5942212821476</v>
      </c>
      <c r="D22" s="48">
        <f t="shared" si="1"/>
        <v>89.00875099820576</v>
      </c>
      <c r="E22" s="46">
        <f t="shared" si="2"/>
        <v>596.5854702839418</v>
      </c>
      <c r="F22" s="48">
        <f t="shared" si="3"/>
        <v>102182.78615482038</v>
      </c>
    </row>
    <row r="23" spans="1:6" ht="15">
      <c r="A23">
        <v>11</v>
      </c>
      <c r="B23" s="48">
        <f t="shared" si="0"/>
        <v>102182.78615482038</v>
      </c>
      <c r="C23" s="48">
        <f t="shared" si="4"/>
        <v>685.5942212821476</v>
      </c>
      <c r="D23" s="48">
        <f t="shared" si="1"/>
        <v>89.52796871236194</v>
      </c>
      <c r="E23" s="46">
        <f t="shared" si="2"/>
        <v>596.0662525697857</v>
      </c>
      <c r="F23" s="48">
        <f t="shared" si="3"/>
        <v>102093.25818610803</v>
      </c>
    </row>
    <row r="24" spans="1:6" ht="15">
      <c r="A24" s="47">
        <v>12</v>
      </c>
      <c r="B24" s="46">
        <f t="shared" si="0"/>
        <v>102093.25818610803</v>
      </c>
      <c r="C24" s="46">
        <f t="shared" si="4"/>
        <v>685.5942212821476</v>
      </c>
      <c r="D24" s="46">
        <f t="shared" si="1"/>
        <v>90.05021519651734</v>
      </c>
      <c r="E24" s="46">
        <f t="shared" si="2"/>
        <v>595.5440060856303</v>
      </c>
      <c r="F24" s="46">
        <f t="shared" si="3"/>
        <v>102003.2079709115</v>
      </c>
    </row>
    <row r="25" spans="1:6" ht="15">
      <c r="A25" s="47">
        <v>13</v>
      </c>
      <c r="B25" s="46">
        <f t="shared" si="0"/>
        <v>102003.2079709115</v>
      </c>
      <c r="C25" s="46">
        <f t="shared" si="4"/>
        <v>685.5942212821476</v>
      </c>
      <c r="D25" s="46">
        <f>C25-E25+0.01</f>
        <v>90.58550811849706</v>
      </c>
      <c r="E25" s="46">
        <f t="shared" si="2"/>
        <v>595.0187131636505</v>
      </c>
      <c r="F25" s="46">
        <f t="shared" si="3"/>
        <v>101912.622462793</v>
      </c>
    </row>
    <row r="26" spans="1:6" ht="15">
      <c r="A26" s="47">
        <v>14</v>
      </c>
      <c r="B26" s="46">
        <f t="shared" si="0"/>
        <v>101912.622462793</v>
      </c>
      <c r="C26" s="46">
        <f t="shared" si="4"/>
        <v>685.5942212821476</v>
      </c>
      <c r="D26" s="46">
        <f t="shared" si="1"/>
        <v>91.1039235825217</v>
      </c>
      <c r="E26" s="46">
        <f t="shared" si="2"/>
        <v>594.4902976996259</v>
      </c>
      <c r="F26" s="46">
        <f t="shared" si="3"/>
        <v>101821.51853921049</v>
      </c>
    </row>
    <row r="27" spans="1:6" ht="15">
      <c r="A27" s="47">
        <v>15</v>
      </c>
      <c r="B27" s="46">
        <f t="shared" si="0"/>
        <v>101821.51853921049</v>
      </c>
      <c r="C27" s="46">
        <f t="shared" si="4"/>
        <v>685.5942212821476</v>
      </c>
      <c r="D27" s="46">
        <f t="shared" si="1"/>
        <v>91.63536313675297</v>
      </c>
      <c r="E27" s="46">
        <f t="shared" si="2"/>
        <v>593.9588581453946</v>
      </c>
      <c r="F27" s="46">
        <f t="shared" si="3"/>
        <v>101729.88317607374</v>
      </c>
    </row>
    <row r="28" spans="1:6" ht="15">
      <c r="A28">
        <v>16</v>
      </c>
      <c r="B28" s="48">
        <f t="shared" si="0"/>
        <v>101729.88317607374</v>
      </c>
      <c r="C28" s="48">
        <f t="shared" si="4"/>
        <v>685.5942212821476</v>
      </c>
      <c r="D28" s="48">
        <f t="shared" si="1"/>
        <v>92.16990275505077</v>
      </c>
      <c r="E28" s="46">
        <f t="shared" si="2"/>
        <v>593.4243185270968</v>
      </c>
      <c r="F28" s="48">
        <f t="shared" si="3"/>
        <v>101637.71327331869</v>
      </c>
    </row>
    <row r="29" spans="1:6" ht="15">
      <c r="A29">
        <v>17</v>
      </c>
      <c r="B29" s="48">
        <f t="shared" si="0"/>
        <v>101637.71327331869</v>
      </c>
      <c r="C29" s="48">
        <f t="shared" si="4"/>
        <v>685.5942212821476</v>
      </c>
      <c r="D29" s="48">
        <f t="shared" si="1"/>
        <v>92.70756052112188</v>
      </c>
      <c r="E29" s="46">
        <f t="shared" si="2"/>
        <v>592.8866607610257</v>
      </c>
      <c r="F29" s="48">
        <f t="shared" si="3"/>
        <v>101545.00571279756</v>
      </c>
    </row>
    <row r="30" spans="1:6" ht="15">
      <c r="A30">
        <v>18</v>
      </c>
      <c r="B30" s="48">
        <f t="shared" si="0"/>
        <v>101545.00571279756</v>
      </c>
      <c r="C30" s="48">
        <f t="shared" si="4"/>
        <v>685.5942212821476</v>
      </c>
      <c r="D30" s="48">
        <f t="shared" si="1"/>
        <v>93.24835462416183</v>
      </c>
      <c r="E30" s="46">
        <f t="shared" si="2"/>
        <v>592.3458666579858</v>
      </c>
      <c r="F30" s="48">
        <f t="shared" si="3"/>
        <v>101451.7573581734</v>
      </c>
    </row>
    <row r="31" spans="1:6" ht="15">
      <c r="A31">
        <v>19</v>
      </c>
      <c r="B31" s="48">
        <f t="shared" si="0"/>
        <v>101451.7573581734</v>
      </c>
      <c r="C31" s="48">
        <f t="shared" si="4"/>
        <v>685.5942212821476</v>
      </c>
      <c r="D31" s="48">
        <f t="shared" si="1"/>
        <v>93.79230335946943</v>
      </c>
      <c r="E31" s="46">
        <f t="shared" si="2"/>
        <v>591.8019179226782</v>
      </c>
      <c r="F31" s="48">
        <f t="shared" si="3"/>
        <v>101357.96505481393</v>
      </c>
    </row>
    <row r="32" spans="1:6" ht="15">
      <c r="A32">
        <v>20</v>
      </c>
      <c r="B32" s="48">
        <f t="shared" si="0"/>
        <v>101357.96505481393</v>
      </c>
      <c r="C32" s="48">
        <f t="shared" si="4"/>
        <v>685.5942212821476</v>
      </c>
      <c r="D32" s="48">
        <f t="shared" si="1"/>
        <v>94.33942512906629</v>
      </c>
      <c r="E32" s="46">
        <f t="shared" si="2"/>
        <v>591.2547961530813</v>
      </c>
      <c r="F32" s="48">
        <f t="shared" si="3"/>
        <v>101263.62562968487</v>
      </c>
    </row>
    <row r="33" spans="1:6" ht="15">
      <c r="A33">
        <v>21</v>
      </c>
      <c r="B33" s="48">
        <f t="shared" si="0"/>
        <v>101263.62562968487</v>
      </c>
      <c r="C33" s="48">
        <f t="shared" si="4"/>
        <v>685.5942212821476</v>
      </c>
      <c r="D33" s="48">
        <f t="shared" si="1"/>
        <v>94.88973844231907</v>
      </c>
      <c r="E33" s="46">
        <f t="shared" si="2"/>
        <v>590.7044828398285</v>
      </c>
      <c r="F33" s="48">
        <f t="shared" si="3"/>
        <v>101168.73589124256</v>
      </c>
    </row>
    <row r="34" spans="1:6" ht="15">
      <c r="A34">
        <v>22</v>
      </c>
      <c r="B34" s="48">
        <f t="shared" si="0"/>
        <v>101168.73589124256</v>
      </c>
      <c r="C34" s="48">
        <f t="shared" si="4"/>
        <v>685.5942212821476</v>
      </c>
      <c r="D34" s="48">
        <f t="shared" si="1"/>
        <v>95.44326191656603</v>
      </c>
      <c r="E34" s="46">
        <f t="shared" si="2"/>
        <v>590.1509593655816</v>
      </c>
      <c r="F34" s="48">
        <f t="shared" si="3"/>
        <v>101073.292629326</v>
      </c>
    </row>
    <row r="35" spans="1:6" ht="15">
      <c r="A35">
        <v>23</v>
      </c>
      <c r="B35" s="48">
        <f t="shared" si="0"/>
        <v>101073.292629326</v>
      </c>
      <c r="C35" s="48">
        <f t="shared" si="4"/>
        <v>685.5942212821476</v>
      </c>
      <c r="D35" s="48">
        <f t="shared" si="1"/>
        <v>96.00001427774589</v>
      </c>
      <c r="E35" s="46">
        <f t="shared" si="2"/>
        <v>589.5942070044017</v>
      </c>
      <c r="F35" s="48">
        <f t="shared" si="3"/>
        <v>100977.29261504825</v>
      </c>
    </row>
    <row r="36" spans="1:6" ht="15">
      <c r="A36">
        <v>24</v>
      </c>
      <c r="B36" s="48">
        <f t="shared" si="0"/>
        <v>100977.29261504825</v>
      </c>
      <c r="C36" s="48">
        <f t="shared" si="4"/>
        <v>685.5942212821476</v>
      </c>
      <c r="D36" s="48">
        <f t="shared" si="1"/>
        <v>96.56001436103281</v>
      </c>
      <c r="E36" s="46">
        <f t="shared" si="2"/>
        <v>589.0342069211148</v>
      </c>
      <c r="F36" s="48">
        <f t="shared" si="3"/>
        <v>100880.73260068722</v>
      </c>
    </row>
    <row r="37" spans="1:6" ht="15">
      <c r="A37">
        <v>25</v>
      </c>
      <c r="B37" s="48">
        <f t="shared" si="0"/>
        <v>100880.73260068722</v>
      </c>
      <c r="C37" s="48">
        <f t="shared" si="4"/>
        <v>685.5942212821476</v>
      </c>
      <c r="D37" s="48">
        <f t="shared" si="1"/>
        <v>97.12328111147212</v>
      </c>
      <c r="E37" s="46">
        <f t="shared" si="2"/>
        <v>588.4709401706755</v>
      </c>
      <c r="F37" s="48">
        <f t="shared" si="3"/>
        <v>100783.60931957574</v>
      </c>
    </row>
    <row r="38" spans="1:6" ht="15">
      <c r="A38">
        <v>26</v>
      </c>
      <c r="B38" s="48">
        <f t="shared" si="0"/>
        <v>100783.60931957574</v>
      </c>
      <c r="C38" s="48">
        <f t="shared" si="4"/>
        <v>685.5942212821476</v>
      </c>
      <c r="D38" s="48">
        <f t="shared" si="1"/>
        <v>97.68983358462242</v>
      </c>
      <c r="E38" s="46">
        <f t="shared" si="2"/>
        <v>587.9043876975252</v>
      </c>
      <c r="F38" s="48">
        <f t="shared" si="3"/>
        <v>100685.91948599112</v>
      </c>
    </row>
    <row r="39" spans="1:6" ht="15">
      <c r="A39">
        <v>27</v>
      </c>
      <c r="B39" s="48">
        <f t="shared" si="0"/>
        <v>100685.91948599112</v>
      </c>
      <c r="C39" s="48">
        <f t="shared" si="4"/>
        <v>685.5942212821476</v>
      </c>
      <c r="D39" s="48">
        <f t="shared" si="1"/>
        <v>98.25969094719937</v>
      </c>
      <c r="E39" s="46">
        <f t="shared" si="2"/>
        <v>587.3345303349482</v>
      </c>
      <c r="F39" s="48">
        <f t="shared" si="3"/>
        <v>100587.65979504392</v>
      </c>
    </row>
    <row r="40" spans="1:6" ht="15">
      <c r="A40">
        <v>28</v>
      </c>
      <c r="B40" s="48">
        <f t="shared" si="0"/>
        <v>100587.65979504392</v>
      </c>
      <c r="C40" s="48">
        <f t="shared" si="4"/>
        <v>685.5942212821476</v>
      </c>
      <c r="D40" s="48">
        <f t="shared" si="1"/>
        <v>98.83287247772466</v>
      </c>
      <c r="E40" s="46">
        <f t="shared" si="2"/>
        <v>586.7613488044229</v>
      </c>
      <c r="F40" s="48">
        <f t="shared" si="3"/>
        <v>100488.8269225662</v>
      </c>
    </row>
    <row r="41" spans="1:6" ht="15">
      <c r="A41">
        <v>29</v>
      </c>
      <c r="B41" s="48">
        <f t="shared" si="0"/>
        <v>100488.8269225662</v>
      </c>
      <c r="C41" s="48">
        <f t="shared" si="4"/>
        <v>685.5942212821476</v>
      </c>
      <c r="D41" s="48">
        <f t="shared" si="1"/>
        <v>99.40939756717808</v>
      </c>
      <c r="E41" s="46">
        <f t="shared" si="2"/>
        <v>586.1848237149695</v>
      </c>
      <c r="F41" s="48">
        <f t="shared" si="3"/>
        <v>100389.41752499902</v>
      </c>
    </row>
    <row r="42" spans="1:6" ht="15">
      <c r="A42">
        <v>30</v>
      </c>
      <c r="B42" s="48">
        <f t="shared" si="0"/>
        <v>100389.41752499902</v>
      </c>
      <c r="C42" s="48">
        <f t="shared" si="4"/>
        <v>685.5942212821476</v>
      </c>
      <c r="D42" s="48">
        <f t="shared" si="1"/>
        <v>99.98928571965325</v>
      </c>
      <c r="E42" s="46">
        <f t="shared" si="2"/>
        <v>585.6049355624943</v>
      </c>
      <c r="F42" s="48">
        <f t="shared" si="3"/>
        <v>100289.42823927937</v>
      </c>
    </row>
    <row r="43" spans="1:6" ht="15">
      <c r="A43">
        <v>31</v>
      </c>
      <c r="B43" s="48">
        <f t="shared" si="0"/>
        <v>100289.42823927937</v>
      </c>
      <c r="C43" s="48">
        <f t="shared" si="4"/>
        <v>685.5942212821476</v>
      </c>
      <c r="D43" s="48">
        <f t="shared" si="1"/>
        <v>100.57255655301788</v>
      </c>
      <c r="E43" s="46">
        <f t="shared" si="2"/>
        <v>585.0216647291297</v>
      </c>
      <c r="F43" s="48">
        <f t="shared" si="3"/>
        <v>100188.85568272635</v>
      </c>
    </row>
    <row r="44" spans="1:6" ht="15">
      <c r="A44">
        <v>32</v>
      </c>
      <c r="B44" s="48">
        <f t="shared" si="0"/>
        <v>100188.85568272635</v>
      </c>
      <c r="C44" s="48">
        <f t="shared" si="4"/>
        <v>685.5942212821476</v>
      </c>
      <c r="D44" s="48">
        <f t="shared" si="1"/>
        <v>101.15922979957713</v>
      </c>
      <c r="E44" s="46">
        <f t="shared" si="2"/>
        <v>584.4349914825705</v>
      </c>
      <c r="F44" s="48">
        <f t="shared" si="3"/>
        <v>100087.69645292677</v>
      </c>
    </row>
    <row r="45" spans="1:6" ht="15">
      <c r="A45">
        <v>33</v>
      </c>
      <c r="B45" s="48">
        <f t="shared" si="0"/>
        <v>100087.69645292677</v>
      </c>
      <c r="C45" s="48">
        <f t="shared" si="4"/>
        <v>685.5942212821476</v>
      </c>
      <c r="D45" s="48">
        <f t="shared" si="1"/>
        <v>101.74932530674141</v>
      </c>
      <c r="E45" s="46">
        <f t="shared" si="2"/>
        <v>583.8448959754062</v>
      </c>
      <c r="F45" s="48">
        <f t="shared" si="3"/>
        <v>99985.94712762003</v>
      </c>
    </row>
    <row r="46" spans="1:6" ht="15">
      <c r="A46">
        <v>34</v>
      </c>
      <c r="B46" s="48">
        <f t="shared" si="0"/>
        <v>99985.94712762003</v>
      </c>
      <c r="C46" s="48">
        <f t="shared" si="4"/>
        <v>685.5942212821476</v>
      </c>
      <c r="D46" s="48">
        <f t="shared" si="1"/>
        <v>102.34286303769738</v>
      </c>
      <c r="E46" s="46">
        <f t="shared" si="2"/>
        <v>583.2513582444502</v>
      </c>
      <c r="F46" s="48">
        <f t="shared" si="3"/>
        <v>99883.60426458233</v>
      </c>
    </row>
    <row r="47" spans="1:6" ht="15">
      <c r="A47">
        <v>35</v>
      </c>
      <c r="B47" s="48">
        <f t="shared" si="0"/>
        <v>99883.60426458233</v>
      </c>
      <c r="C47" s="48">
        <f t="shared" si="4"/>
        <v>685.5942212821476</v>
      </c>
      <c r="D47" s="48">
        <f t="shared" si="1"/>
        <v>102.939863072084</v>
      </c>
      <c r="E47" s="46">
        <f t="shared" si="2"/>
        <v>582.6543582100636</v>
      </c>
      <c r="F47" s="48">
        <f t="shared" si="3"/>
        <v>99780.66440151025</v>
      </c>
    </row>
    <row r="48" spans="1:6" ht="15">
      <c r="A48">
        <v>36</v>
      </c>
      <c r="B48" s="48">
        <f t="shared" si="0"/>
        <v>99780.66440151025</v>
      </c>
      <c r="C48" s="48">
        <f t="shared" si="4"/>
        <v>685.5942212821476</v>
      </c>
      <c r="D48" s="48">
        <f t="shared" si="1"/>
        <v>103.54034560667105</v>
      </c>
      <c r="E48" s="46">
        <f t="shared" si="2"/>
        <v>582.0538756754765</v>
      </c>
      <c r="F48" s="48">
        <f t="shared" si="3"/>
        <v>99677.12405590358</v>
      </c>
    </row>
    <row r="49" spans="1:6" ht="15">
      <c r="A49">
        <v>37</v>
      </c>
      <c r="B49" s="48">
        <f t="shared" si="0"/>
        <v>99677.12405590358</v>
      </c>
      <c r="C49" s="48">
        <f t="shared" si="4"/>
        <v>685.5942212821476</v>
      </c>
      <c r="D49" s="48">
        <f t="shared" si="1"/>
        <v>104.14433095604329</v>
      </c>
      <c r="E49" s="46">
        <f t="shared" si="2"/>
        <v>581.4498903261043</v>
      </c>
      <c r="F49" s="48">
        <f t="shared" si="3"/>
        <v>99572.97972494754</v>
      </c>
    </row>
    <row r="50" spans="1:7" ht="15">
      <c r="A50">
        <v>38</v>
      </c>
      <c r="B50" s="48">
        <f t="shared" si="0"/>
        <v>99572.97972494754</v>
      </c>
      <c r="C50" s="48">
        <f t="shared" si="4"/>
        <v>685.5942212821476</v>
      </c>
      <c r="D50" s="48">
        <f t="shared" si="1"/>
        <v>104.75183955328691</v>
      </c>
      <c r="E50" s="46">
        <f t="shared" si="2"/>
        <v>580.8423817288607</v>
      </c>
      <c r="F50" s="48">
        <f t="shared" si="3"/>
        <v>99468.22788539426</v>
      </c>
      <c r="G50" s="41"/>
    </row>
    <row r="51" spans="1:7" ht="15">
      <c r="A51">
        <v>39</v>
      </c>
      <c r="B51" s="48">
        <f t="shared" si="0"/>
        <v>99468.22788539426</v>
      </c>
      <c r="C51" s="48">
        <f t="shared" si="4"/>
        <v>685.5942212821476</v>
      </c>
      <c r="D51" s="48">
        <f t="shared" si="1"/>
        <v>105.36289195068105</v>
      </c>
      <c r="E51" s="46">
        <f t="shared" si="2"/>
        <v>580.2313293314666</v>
      </c>
      <c r="F51" s="48">
        <f t="shared" si="3"/>
        <v>99362.86499344357</v>
      </c>
      <c r="G51" s="41"/>
    </row>
    <row r="52" spans="1:7" ht="15">
      <c r="A52">
        <v>40</v>
      </c>
      <c r="B52" s="48">
        <f t="shared" si="0"/>
        <v>99362.86499344357</v>
      </c>
      <c r="C52" s="48">
        <f t="shared" si="4"/>
        <v>685.5942212821476</v>
      </c>
      <c r="D52" s="48">
        <f t="shared" si="1"/>
        <v>105.97750882039338</v>
      </c>
      <c r="E52" s="46">
        <f t="shared" si="2"/>
        <v>579.6167124617542</v>
      </c>
      <c r="F52" s="48">
        <f t="shared" si="3"/>
        <v>99256.88748462318</v>
      </c>
      <c r="G52" s="41"/>
    </row>
    <row r="53" spans="1:6" ht="15">
      <c r="A53">
        <v>41</v>
      </c>
      <c r="B53" s="48">
        <f t="shared" si="0"/>
        <v>99256.88748462318</v>
      </c>
      <c r="C53" s="48">
        <f t="shared" si="4"/>
        <v>685.5942212821476</v>
      </c>
      <c r="D53" s="48">
        <f t="shared" si="1"/>
        <v>106.59571095517902</v>
      </c>
      <c r="E53" s="46">
        <f t="shared" si="2"/>
        <v>578.9985103269686</v>
      </c>
      <c r="F53" s="48">
        <f t="shared" si="3"/>
        <v>99150.291773668</v>
      </c>
    </row>
    <row r="54" spans="1:6" ht="15">
      <c r="A54">
        <v>42</v>
      </c>
      <c r="B54" s="48">
        <f t="shared" si="0"/>
        <v>99150.291773668</v>
      </c>
      <c r="C54" s="48">
        <f t="shared" si="4"/>
        <v>685.5942212821476</v>
      </c>
      <c r="D54" s="48">
        <f t="shared" si="1"/>
        <v>107.21751926908416</v>
      </c>
      <c r="E54" s="46">
        <f t="shared" si="2"/>
        <v>578.3767020130634</v>
      </c>
      <c r="F54" s="48">
        <f t="shared" si="3"/>
        <v>99043.07425439892</v>
      </c>
    </row>
    <row r="55" spans="1:6" ht="15">
      <c r="A55">
        <v>43</v>
      </c>
      <c r="B55" s="48">
        <f t="shared" si="0"/>
        <v>99043.07425439892</v>
      </c>
      <c r="C55" s="48">
        <f t="shared" si="4"/>
        <v>685.5942212821476</v>
      </c>
      <c r="D55" s="48">
        <f t="shared" si="1"/>
        <v>107.84295479815387</v>
      </c>
      <c r="E55" s="46">
        <f t="shared" si="2"/>
        <v>577.7512664839937</v>
      </c>
      <c r="F55" s="48">
        <f t="shared" si="3"/>
        <v>98935.23129960077</v>
      </c>
    </row>
    <row r="56" spans="1:6" ht="15">
      <c r="A56">
        <v>44</v>
      </c>
      <c r="B56" s="48">
        <f t="shared" si="0"/>
        <v>98935.23129960077</v>
      </c>
      <c r="C56" s="48">
        <f t="shared" si="4"/>
        <v>685.5942212821476</v>
      </c>
      <c r="D56" s="48">
        <f t="shared" si="1"/>
        <v>108.4720387011431</v>
      </c>
      <c r="E56" s="46">
        <f t="shared" si="2"/>
        <v>577.1221825810045</v>
      </c>
      <c r="F56" s="48">
        <f t="shared" si="3"/>
        <v>98826.75926089962</v>
      </c>
    </row>
    <row r="57" spans="1:7" ht="15">
      <c r="A57">
        <v>45</v>
      </c>
      <c r="B57" s="48">
        <f t="shared" si="0"/>
        <v>98826.75926089962</v>
      </c>
      <c r="C57" s="48">
        <f t="shared" si="4"/>
        <v>685.5942212821476</v>
      </c>
      <c r="D57" s="48">
        <f t="shared" si="1"/>
        <v>109.10479226023313</v>
      </c>
      <c r="E57" s="46">
        <f t="shared" si="2"/>
        <v>576.4894290219145</v>
      </c>
      <c r="F57" s="48">
        <f t="shared" si="3"/>
        <v>98717.65446863939</v>
      </c>
      <c r="G57" s="41"/>
    </row>
    <row r="58" spans="1:6" ht="15">
      <c r="A58">
        <f>A57+1</f>
        <v>46</v>
      </c>
      <c r="B58" s="48">
        <f aca="true" t="shared" si="5" ref="B58:B121">F57</f>
        <v>98717.65446863939</v>
      </c>
      <c r="C58" s="48">
        <f t="shared" si="4"/>
        <v>685.5942212821476</v>
      </c>
      <c r="D58" s="48">
        <f aca="true" t="shared" si="6" ref="D58:D121">C58-E58</f>
        <v>109.74123688175109</v>
      </c>
      <c r="E58" s="46">
        <f t="shared" si="2"/>
        <v>575.8529844003965</v>
      </c>
      <c r="F58" s="48">
        <f t="shared" si="3"/>
        <v>98607.91323175764</v>
      </c>
    </row>
    <row r="59" spans="1:6" ht="15">
      <c r="A59">
        <f aca="true" t="shared" si="7" ref="A59:A122">A58+1</f>
        <v>47</v>
      </c>
      <c r="B59" s="48">
        <f t="shared" si="5"/>
        <v>98607.91323175764</v>
      </c>
      <c r="C59" s="48">
        <f t="shared" si="4"/>
        <v>685.5942212821476</v>
      </c>
      <c r="D59" s="48">
        <f t="shared" si="6"/>
        <v>110.38139409689461</v>
      </c>
      <c r="E59" s="46">
        <f t="shared" si="2"/>
        <v>575.212827185253</v>
      </c>
      <c r="F59" s="48">
        <f t="shared" si="3"/>
        <v>98497.53183766075</v>
      </c>
    </row>
    <row r="60" spans="1:6" ht="15">
      <c r="A60">
        <f t="shared" si="7"/>
        <v>48</v>
      </c>
      <c r="B60" s="48">
        <f t="shared" si="5"/>
        <v>98497.53183766075</v>
      </c>
      <c r="C60" s="48">
        <f t="shared" si="4"/>
        <v>685.5942212821476</v>
      </c>
      <c r="D60" s="48">
        <f t="shared" si="6"/>
        <v>111.02528556245989</v>
      </c>
      <c r="E60" s="46">
        <f t="shared" si="2"/>
        <v>574.5689357196877</v>
      </c>
      <c r="F60" s="48">
        <f t="shared" si="3"/>
        <v>98386.50655209829</v>
      </c>
    </row>
    <row r="61" spans="1:6" ht="15">
      <c r="A61">
        <f t="shared" si="7"/>
        <v>49</v>
      </c>
      <c r="B61" s="48">
        <f t="shared" si="5"/>
        <v>98386.50655209829</v>
      </c>
      <c r="C61" s="48">
        <f t="shared" si="4"/>
        <v>685.5942212821476</v>
      </c>
      <c r="D61" s="48">
        <f t="shared" si="6"/>
        <v>111.67293306157421</v>
      </c>
      <c r="E61" s="46">
        <f t="shared" si="2"/>
        <v>573.9212882205734</v>
      </c>
      <c r="F61" s="48">
        <f t="shared" si="3"/>
        <v>98274.83361903671</v>
      </c>
    </row>
    <row r="62" spans="1:6" ht="15">
      <c r="A62">
        <f t="shared" si="7"/>
        <v>50</v>
      </c>
      <c r="B62" s="48">
        <f t="shared" si="5"/>
        <v>98274.83361903671</v>
      </c>
      <c r="C62" s="48">
        <f t="shared" si="4"/>
        <v>685.5942212821476</v>
      </c>
      <c r="D62" s="48">
        <f t="shared" si="6"/>
        <v>112.32435850443346</v>
      </c>
      <c r="E62" s="46">
        <f t="shared" si="2"/>
        <v>573.2698627777141</v>
      </c>
      <c r="F62" s="48">
        <f t="shared" si="3"/>
        <v>98162.50926053227</v>
      </c>
    </row>
    <row r="63" spans="1:6" ht="15">
      <c r="A63">
        <f t="shared" si="7"/>
        <v>51</v>
      </c>
      <c r="B63" s="48">
        <f t="shared" si="5"/>
        <v>98162.50926053227</v>
      </c>
      <c r="C63" s="48">
        <f t="shared" si="4"/>
        <v>685.5942212821476</v>
      </c>
      <c r="D63" s="48">
        <f t="shared" si="6"/>
        <v>112.97958392904263</v>
      </c>
      <c r="E63" s="46">
        <f t="shared" si="2"/>
        <v>572.614637353105</v>
      </c>
      <c r="F63" s="48">
        <f t="shared" si="3"/>
        <v>98049.52967660323</v>
      </c>
    </row>
    <row r="64" spans="1:6" ht="15">
      <c r="A64">
        <f t="shared" si="7"/>
        <v>52</v>
      </c>
      <c r="B64" s="48">
        <f t="shared" si="5"/>
        <v>98049.52967660323</v>
      </c>
      <c r="C64" s="48">
        <f t="shared" si="4"/>
        <v>685.5942212821476</v>
      </c>
      <c r="D64" s="48">
        <f t="shared" si="6"/>
        <v>113.6386315019621</v>
      </c>
      <c r="E64" s="46">
        <f t="shared" si="2"/>
        <v>571.9555897801855</v>
      </c>
      <c r="F64" s="48">
        <f t="shared" si="3"/>
        <v>97935.89104510126</v>
      </c>
    </row>
    <row r="65" spans="1:6" ht="15">
      <c r="A65">
        <f t="shared" si="7"/>
        <v>53</v>
      </c>
      <c r="B65" s="48">
        <f t="shared" si="5"/>
        <v>97935.89104510126</v>
      </c>
      <c r="C65" s="48">
        <f t="shared" si="4"/>
        <v>685.5942212821476</v>
      </c>
      <c r="D65" s="48">
        <f t="shared" si="6"/>
        <v>114.30152351905679</v>
      </c>
      <c r="E65" s="46">
        <f t="shared" si="2"/>
        <v>571.2926977630908</v>
      </c>
      <c r="F65" s="48">
        <f t="shared" si="3"/>
        <v>97821.58952158221</v>
      </c>
    </row>
    <row r="66" spans="1:6" ht="15">
      <c r="A66">
        <f t="shared" si="7"/>
        <v>54</v>
      </c>
      <c r="B66" s="48">
        <f t="shared" si="5"/>
        <v>97821.58952158221</v>
      </c>
      <c r="C66" s="48">
        <f t="shared" si="4"/>
        <v>685.5942212821476</v>
      </c>
      <c r="D66" s="48">
        <f t="shared" si="6"/>
        <v>114.96828240625132</v>
      </c>
      <c r="E66" s="46">
        <f t="shared" si="2"/>
        <v>570.6259388758963</v>
      </c>
      <c r="F66" s="48">
        <f t="shared" si="3"/>
        <v>97706.62123917596</v>
      </c>
    </row>
    <row r="67" spans="1:6" ht="15">
      <c r="A67">
        <f t="shared" si="7"/>
        <v>55</v>
      </c>
      <c r="B67" s="48">
        <f t="shared" si="5"/>
        <v>97706.62123917596</v>
      </c>
      <c r="C67" s="48">
        <f t="shared" si="4"/>
        <v>685.5942212821476</v>
      </c>
      <c r="D67" s="48">
        <f t="shared" si="6"/>
        <v>115.6389307202877</v>
      </c>
      <c r="E67" s="46">
        <f t="shared" si="2"/>
        <v>569.9552905618599</v>
      </c>
      <c r="F67" s="48">
        <f t="shared" si="3"/>
        <v>97590.98230845567</v>
      </c>
    </row>
    <row r="68" spans="1:6" ht="15">
      <c r="A68">
        <f t="shared" si="7"/>
        <v>56</v>
      </c>
      <c r="B68" s="48">
        <f t="shared" si="5"/>
        <v>97590.98230845567</v>
      </c>
      <c r="C68" s="48">
        <f t="shared" si="4"/>
        <v>685.5942212821476</v>
      </c>
      <c r="D68" s="48">
        <f t="shared" si="6"/>
        <v>116.31349114948944</v>
      </c>
      <c r="E68" s="46">
        <f t="shared" si="2"/>
        <v>569.2807301326582</v>
      </c>
      <c r="F68" s="48">
        <f t="shared" si="3"/>
        <v>97474.66881730618</v>
      </c>
    </row>
    <row r="69" spans="1:6" ht="15">
      <c r="A69">
        <f t="shared" si="7"/>
        <v>57</v>
      </c>
      <c r="B69" s="48">
        <f t="shared" si="5"/>
        <v>97474.66881730618</v>
      </c>
      <c r="C69" s="48">
        <f t="shared" si="4"/>
        <v>685.5942212821476</v>
      </c>
      <c r="D69" s="48">
        <f t="shared" si="6"/>
        <v>116.9919865145281</v>
      </c>
      <c r="E69" s="46">
        <f t="shared" si="2"/>
        <v>568.6022347676195</v>
      </c>
      <c r="F69" s="48">
        <f t="shared" si="3"/>
        <v>97357.67683079165</v>
      </c>
    </row>
    <row r="70" spans="1:6" ht="15">
      <c r="A70">
        <f t="shared" si="7"/>
        <v>58</v>
      </c>
      <c r="B70" s="48">
        <f t="shared" si="5"/>
        <v>97357.67683079165</v>
      </c>
      <c r="C70" s="48">
        <f t="shared" si="4"/>
        <v>685.5942212821476</v>
      </c>
      <c r="D70" s="48">
        <f t="shared" si="6"/>
        <v>117.67443976919628</v>
      </c>
      <c r="E70" s="46">
        <f t="shared" si="2"/>
        <v>567.9197815129513</v>
      </c>
      <c r="F70" s="48">
        <f t="shared" si="3"/>
        <v>97240.00239102246</v>
      </c>
    </row>
    <row r="71" spans="1:6" ht="15">
      <c r="A71">
        <f t="shared" si="7"/>
        <v>59</v>
      </c>
      <c r="B71" s="48">
        <f t="shared" si="5"/>
        <v>97240.00239102246</v>
      </c>
      <c r="C71" s="48">
        <f t="shared" si="4"/>
        <v>685.5942212821476</v>
      </c>
      <c r="D71" s="48">
        <f t="shared" si="6"/>
        <v>118.36087400118322</v>
      </c>
      <c r="E71" s="46">
        <f t="shared" si="2"/>
        <v>567.2333472809644</v>
      </c>
      <c r="F71" s="48">
        <f t="shared" si="3"/>
        <v>97121.64151702127</v>
      </c>
    </row>
    <row r="72" spans="1:6" ht="15">
      <c r="A72">
        <f t="shared" si="7"/>
        <v>60</v>
      </c>
      <c r="B72" s="48">
        <f t="shared" si="5"/>
        <v>97121.64151702127</v>
      </c>
      <c r="C72" s="48">
        <f t="shared" si="4"/>
        <v>685.5942212821476</v>
      </c>
      <c r="D72" s="48">
        <f t="shared" si="6"/>
        <v>119.05131243285678</v>
      </c>
      <c r="E72" s="46">
        <f t="shared" si="2"/>
        <v>566.5429088492908</v>
      </c>
      <c r="F72" s="48">
        <f t="shared" si="3"/>
        <v>97002.59020458841</v>
      </c>
    </row>
    <row r="73" spans="1:6" ht="15">
      <c r="A73">
        <f t="shared" si="7"/>
        <v>61</v>
      </c>
      <c r="B73" s="48">
        <f t="shared" si="5"/>
        <v>97002.59020458841</v>
      </c>
      <c r="C73" s="48">
        <f t="shared" si="4"/>
        <v>685.5942212821476</v>
      </c>
      <c r="D73" s="48">
        <f t="shared" si="6"/>
        <v>119.74577842204849</v>
      </c>
      <c r="E73" s="46">
        <f t="shared" si="2"/>
        <v>565.8484428600991</v>
      </c>
      <c r="F73" s="48">
        <f t="shared" si="3"/>
        <v>96882.84442616637</v>
      </c>
    </row>
    <row r="74" spans="1:6" ht="15">
      <c r="A74">
        <f t="shared" si="7"/>
        <v>62</v>
      </c>
      <c r="B74" s="48">
        <f t="shared" si="5"/>
        <v>96882.84442616637</v>
      </c>
      <c r="C74" s="48">
        <f t="shared" si="4"/>
        <v>685.5942212821476</v>
      </c>
      <c r="D74" s="48">
        <f t="shared" si="6"/>
        <v>120.4442954628438</v>
      </c>
      <c r="E74" s="46">
        <f t="shared" si="2"/>
        <v>565.1499258193038</v>
      </c>
      <c r="F74" s="48">
        <f t="shared" si="3"/>
        <v>96762.40013070352</v>
      </c>
    </row>
    <row r="75" spans="1:6" ht="15">
      <c r="A75">
        <f t="shared" si="7"/>
        <v>63</v>
      </c>
      <c r="B75" s="48">
        <f t="shared" si="5"/>
        <v>96762.40013070352</v>
      </c>
      <c r="C75" s="48">
        <f t="shared" si="4"/>
        <v>685.5942212821476</v>
      </c>
      <c r="D75" s="48">
        <f t="shared" si="6"/>
        <v>121.14688718637706</v>
      </c>
      <c r="E75" s="46">
        <f t="shared" si="2"/>
        <v>564.4473340957705</v>
      </c>
      <c r="F75" s="48">
        <f t="shared" si="3"/>
        <v>96641.25324351715</v>
      </c>
    </row>
    <row r="76" spans="1:6" ht="15">
      <c r="A76">
        <f t="shared" si="7"/>
        <v>64</v>
      </c>
      <c r="B76" s="48">
        <f t="shared" si="5"/>
        <v>96641.25324351715</v>
      </c>
      <c r="C76" s="48">
        <f t="shared" si="4"/>
        <v>685.5942212821476</v>
      </c>
      <c r="D76" s="48">
        <f t="shared" si="6"/>
        <v>121.85357736163087</v>
      </c>
      <c r="E76" s="46">
        <f t="shared" si="2"/>
        <v>563.7406439205167</v>
      </c>
      <c r="F76" s="48">
        <f t="shared" si="3"/>
        <v>96519.39966615551</v>
      </c>
    </row>
    <row r="77" spans="1:6" ht="15">
      <c r="A77">
        <f t="shared" si="7"/>
        <v>65</v>
      </c>
      <c r="B77" s="48">
        <f t="shared" si="5"/>
        <v>96519.39966615551</v>
      </c>
      <c r="C77" s="48">
        <f t="shared" si="4"/>
        <v>685.5942212821476</v>
      </c>
      <c r="D77" s="48">
        <f t="shared" si="6"/>
        <v>122.56438989624041</v>
      </c>
      <c r="E77" s="46">
        <f t="shared" si="2"/>
        <v>563.0298313859072</v>
      </c>
      <c r="F77" s="48">
        <f aca="true" t="shared" si="8" ref="F77:F140">B77-D77</f>
        <v>96396.83527625927</v>
      </c>
    </row>
    <row r="78" spans="1:6" ht="15">
      <c r="A78">
        <f t="shared" si="7"/>
        <v>66</v>
      </c>
      <c r="B78" s="48">
        <f t="shared" si="5"/>
        <v>96396.83527625927</v>
      </c>
      <c r="C78" s="48">
        <f t="shared" si="4"/>
        <v>685.5942212821476</v>
      </c>
      <c r="D78" s="48">
        <f t="shared" si="6"/>
        <v>123.27934883730188</v>
      </c>
      <c r="E78" s="46">
        <f aca="true" t="shared" si="9" ref="E78:E141">B78*$B$8/12</f>
        <v>562.3148724448457</v>
      </c>
      <c r="F78" s="48">
        <f t="shared" si="8"/>
        <v>96273.55592742197</v>
      </c>
    </row>
    <row r="79" spans="1:6" ht="15">
      <c r="A79">
        <f t="shared" si="7"/>
        <v>67</v>
      </c>
      <c r="B79" s="48">
        <f t="shared" si="5"/>
        <v>96273.55592742197</v>
      </c>
      <c r="C79" s="48">
        <f aca="true" t="shared" si="10" ref="C79:C142">C78</f>
        <v>685.5942212821476</v>
      </c>
      <c r="D79" s="48">
        <f t="shared" si="6"/>
        <v>123.99847837218601</v>
      </c>
      <c r="E79" s="46">
        <f t="shared" si="9"/>
        <v>561.5957429099616</v>
      </c>
      <c r="F79" s="48">
        <f t="shared" si="8"/>
        <v>96149.55744904978</v>
      </c>
    </row>
    <row r="80" spans="1:6" ht="15">
      <c r="A80">
        <f t="shared" si="7"/>
        <v>68</v>
      </c>
      <c r="B80" s="48">
        <f t="shared" si="5"/>
        <v>96149.55744904978</v>
      </c>
      <c r="C80" s="48">
        <f t="shared" si="10"/>
        <v>685.5942212821476</v>
      </c>
      <c r="D80" s="48">
        <f t="shared" si="6"/>
        <v>124.72180282935722</v>
      </c>
      <c r="E80" s="46">
        <f t="shared" si="9"/>
        <v>560.8724184527904</v>
      </c>
      <c r="F80" s="48">
        <f t="shared" si="8"/>
        <v>96024.83564622042</v>
      </c>
    </row>
    <row r="81" spans="1:6" ht="15">
      <c r="A81">
        <f t="shared" si="7"/>
        <v>69</v>
      </c>
      <c r="B81" s="48">
        <f t="shared" si="5"/>
        <v>96024.83564622042</v>
      </c>
      <c r="C81" s="48">
        <f t="shared" si="10"/>
        <v>685.5942212821476</v>
      </c>
      <c r="D81" s="48">
        <f t="shared" si="6"/>
        <v>125.44934667919506</v>
      </c>
      <c r="E81" s="46">
        <f t="shared" si="9"/>
        <v>560.1448746029525</v>
      </c>
      <c r="F81" s="48">
        <f t="shared" si="8"/>
        <v>95899.38629954123</v>
      </c>
    </row>
    <row r="82" spans="1:6" ht="15">
      <c r="A82">
        <f t="shared" si="7"/>
        <v>70</v>
      </c>
      <c r="B82" s="48">
        <f t="shared" si="5"/>
        <v>95899.38629954123</v>
      </c>
      <c r="C82" s="48">
        <f t="shared" si="10"/>
        <v>685.5942212821476</v>
      </c>
      <c r="D82" s="48">
        <f t="shared" si="6"/>
        <v>126.18113453482363</v>
      </c>
      <c r="E82" s="46">
        <f t="shared" si="9"/>
        <v>559.413086747324</v>
      </c>
      <c r="F82" s="48">
        <f t="shared" si="8"/>
        <v>95773.20516500641</v>
      </c>
    </row>
    <row r="83" spans="1:6" ht="15">
      <c r="A83">
        <f t="shared" si="7"/>
        <v>71</v>
      </c>
      <c r="B83" s="48">
        <f t="shared" si="5"/>
        <v>95773.20516500641</v>
      </c>
      <c r="C83" s="48">
        <f t="shared" si="10"/>
        <v>685.5942212821476</v>
      </c>
      <c r="D83" s="48">
        <f t="shared" si="6"/>
        <v>126.91719115294347</v>
      </c>
      <c r="E83" s="46">
        <f t="shared" si="9"/>
        <v>558.6770301292041</v>
      </c>
      <c r="F83" s="48">
        <f t="shared" si="8"/>
        <v>95646.28797385347</v>
      </c>
    </row>
    <row r="84" spans="1:6" ht="15">
      <c r="A84">
        <f t="shared" si="7"/>
        <v>72</v>
      </c>
      <c r="B84" s="48">
        <f t="shared" si="5"/>
        <v>95646.28797385347</v>
      </c>
      <c r="C84" s="48">
        <f t="shared" si="10"/>
        <v>685.5942212821476</v>
      </c>
      <c r="D84" s="48">
        <f t="shared" si="6"/>
        <v>127.65754143466904</v>
      </c>
      <c r="E84" s="46">
        <f t="shared" si="9"/>
        <v>557.9366798474786</v>
      </c>
      <c r="F84" s="48">
        <f t="shared" si="8"/>
        <v>95518.6304324188</v>
      </c>
    </row>
    <row r="85" spans="1:6" ht="15">
      <c r="A85">
        <f t="shared" si="7"/>
        <v>73</v>
      </c>
      <c r="B85" s="48">
        <f t="shared" si="5"/>
        <v>95518.6304324188</v>
      </c>
      <c r="C85" s="48">
        <f t="shared" si="10"/>
        <v>685.5942212821476</v>
      </c>
      <c r="D85" s="48">
        <f t="shared" si="6"/>
        <v>128.4022104263712</v>
      </c>
      <c r="E85" s="46">
        <f t="shared" si="9"/>
        <v>557.1920108557764</v>
      </c>
      <c r="F85" s="48">
        <f t="shared" si="8"/>
        <v>95390.22822199242</v>
      </c>
    </row>
    <row r="86" spans="1:6" ht="15">
      <c r="A86">
        <f t="shared" si="7"/>
        <v>74</v>
      </c>
      <c r="B86" s="48">
        <f t="shared" si="5"/>
        <v>95390.22822199242</v>
      </c>
      <c r="C86" s="48">
        <f t="shared" si="10"/>
        <v>685.5942212821476</v>
      </c>
      <c r="D86" s="48">
        <f t="shared" si="6"/>
        <v>129.1512233205251</v>
      </c>
      <c r="E86" s="46">
        <f t="shared" si="9"/>
        <v>556.4429979616225</v>
      </c>
      <c r="F86" s="48">
        <f t="shared" si="8"/>
        <v>95261.0769986719</v>
      </c>
    </row>
    <row r="87" spans="1:6" ht="15">
      <c r="A87">
        <f t="shared" si="7"/>
        <v>75</v>
      </c>
      <c r="B87" s="48">
        <f t="shared" si="5"/>
        <v>95261.0769986719</v>
      </c>
      <c r="C87" s="48">
        <f t="shared" si="10"/>
        <v>685.5942212821476</v>
      </c>
      <c r="D87" s="48">
        <f t="shared" si="6"/>
        <v>129.9046054565615</v>
      </c>
      <c r="E87" s="46">
        <f t="shared" si="9"/>
        <v>555.6896158255861</v>
      </c>
      <c r="F87" s="48">
        <f t="shared" si="8"/>
        <v>95131.17239321534</v>
      </c>
    </row>
    <row r="88" spans="1:6" ht="15">
      <c r="A88">
        <f t="shared" si="7"/>
        <v>76</v>
      </c>
      <c r="B88" s="48">
        <f t="shared" si="5"/>
        <v>95131.17239321534</v>
      </c>
      <c r="C88" s="48">
        <f t="shared" si="10"/>
        <v>685.5942212821476</v>
      </c>
      <c r="D88" s="48">
        <f t="shared" si="6"/>
        <v>130.66238232172475</v>
      </c>
      <c r="E88" s="46">
        <f t="shared" si="9"/>
        <v>554.9318389604229</v>
      </c>
      <c r="F88" s="48">
        <f t="shared" si="8"/>
        <v>95000.51001089362</v>
      </c>
    </row>
    <row r="89" spans="1:6" ht="15">
      <c r="A89">
        <f t="shared" si="7"/>
        <v>77</v>
      </c>
      <c r="B89" s="48">
        <f t="shared" si="5"/>
        <v>95000.51001089362</v>
      </c>
      <c r="C89" s="48">
        <f t="shared" si="10"/>
        <v>685.5942212821476</v>
      </c>
      <c r="D89" s="48">
        <f t="shared" si="6"/>
        <v>131.4245795519348</v>
      </c>
      <c r="E89" s="46">
        <f t="shared" si="9"/>
        <v>554.1696417302128</v>
      </c>
      <c r="F89" s="48">
        <f t="shared" si="8"/>
        <v>94869.08543134168</v>
      </c>
    </row>
    <row r="90" spans="1:6" ht="15">
      <c r="A90">
        <f t="shared" si="7"/>
        <v>78</v>
      </c>
      <c r="B90" s="48">
        <f t="shared" si="5"/>
        <v>94869.08543134168</v>
      </c>
      <c r="C90" s="48">
        <f t="shared" si="10"/>
        <v>685.5942212821476</v>
      </c>
      <c r="D90" s="48">
        <f t="shared" si="6"/>
        <v>132.19122293265445</v>
      </c>
      <c r="E90" s="46">
        <f t="shared" si="9"/>
        <v>553.4029983494931</v>
      </c>
      <c r="F90" s="48">
        <f t="shared" si="8"/>
        <v>94736.89420840902</v>
      </c>
    </row>
    <row r="91" spans="1:6" ht="15">
      <c r="A91">
        <f t="shared" si="7"/>
        <v>79</v>
      </c>
      <c r="B91" s="48">
        <f t="shared" si="5"/>
        <v>94736.89420840902</v>
      </c>
      <c r="C91" s="48">
        <f t="shared" si="10"/>
        <v>685.5942212821476</v>
      </c>
      <c r="D91" s="48">
        <f t="shared" si="6"/>
        <v>132.9623383997615</v>
      </c>
      <c r="E91" s="46">
        <f t="shared" si="9"/>
        <v>552.6318828823861</v>
      </c>
      <c r="F91" s="48">
        <f t="shared" si="8"/>
        <v>94603.93187000926</v>
      </c>
    </row>
    <row r="92" spans="1:6" ht="15">
      <c r="A92">
        <f t="shared" si="7"/>
        <v>80</v>
      </c>
      <c r="B92" s="48">
        <f t="shared" si="5"/>
        <v>94603.93187000926</v>
      </c>
      <c r="C92" s="48">
        <f t="shared" si="10"/>
        <v>685.5942212821476</v>
      </c>
      <c r="D92" s="48">
        <f t="shared" si="6"/>
        <v>133.73795204042688</v>
      </c>
      <c r="E92" s="46">
        <f t="shared" si="9"/>
        <v>551.8562692417207</v>
      </c>
      <c r="F92" s="48">
        <f t="shared" si="8"/>
        <v>94470.19391796883</v>
      </c>
    </row>
    <row r="93" spans="1:6" ht="15">
      <c r="A93">
        <f t="shared" si="7"/>
        <v>81</v>
      </c>
      <c r="B93" s="48">
        <f t="shared" si="5"/>
        <v>94470.19391796883</v>
      </c>
      <c r="C93" s="48">
        <f t="shared" si="10"/>
        <v>685.5942212821476</v>
      </c>
      <c r="D93" s="48">
        <f t="shared" si="6"/>
        <v>134.51809009399597</v>
      </c>
      <c r="E93" s="46">
        <f t="shared" si="9"/>
        <v>551.0761311881516</v>
      </c>
      <c r="F93" s="48">
        <f t="shared" si="8"/>
        <v>94335.67582787483</v>
      </c>
    </row>
    <row r="94" spans="1:6" ht="15">
      <c r="A94">
        <f t="shared" si="7"/>
        <v>82</v>
      </c>
      <c r="B94" s="48">
        <f t="shared" si="5"/>
        <v>94335.67582787483</v>
      </c>
      <c r="C94" s="48">
        <f t="shared" si="10"/>
        <v>685.5942212821476</v>
      </c>
      <c r="D94" s="48">
        <f t="shared" si="6"/>
        <v>135.3027789528777</v>
      </c>
      <c r="E94" s="46">
        <f t="shared" si="9"/>
        <v>550.2914423292699</v>
      </c>
      <c r="F94" s="48">
        <f t="shared" si="8"/>
        <v>94200.37304892196</v>
      </c>
    </row>
    <row r="95" spans="1:6" ht="15">
      <c r="A95">
        <f t="shared" si="7"/>
        <v>83</v>
      </c>
      <c r="B95" s="48">
        <f t="shared" si="5"/>
        <v>94200.37304892196</v>
      </c>
      <c r="C95" s="48">
        <f t="shared" si="10"/>
        <v>685.5942212821476</v>
      </c>
      <c r="D95" s="48">
        <f t="shared" si="6"/>
        <v>136.09204516343618</v>
      </c>
      <c r="E95" s="46">
        <f t="shared" si="9"/>
        <v>549.5021761187114</v>
      </c>
      <c r="F95" s="48">
        <f t="shared" si="8"/>
        <v>94064.28100375853</v>
      </c>
    </row>
    <row r="96" spans="1:6" ht="15">
      <c r="A96">
        <f t="shared" si="7"/>
        <v>84</v>
      </c>
      <c r="B96" s="48">
        <f t="shared" si="5"/>
        <v>94064.28100375853</v>
      </c>
      <c r="C96" s="48">
        <f t="shared" si="10"/>
        <v>685.5942212821476</v>
      </c>
      <c r="D96" s="48">
        <f t="shared" si="6"/>
        <v>136.88591542688948</v>
      </c>
      <c r="E96" s="46">
        <f t="shared" si="9"/>
        <v>548.7083058552581</v>
      </c>
      <c r="F96" s="48">
        <f t="shared" si="8"/>
        <v>93927.39508833164</v>
      </c>
    </row>
    <row r="97" spans="1:6" ht="15">
      <c r="A97">
        <f t="shared" si="7"/>
        <v>85</v>
      </c>
      <c r="B97" s="48">
        <f t="shared" si="5"/>
        <v>93927.39508833164</v>
      </c>
      <c r="C97" s="48">
        <f t="shared" si="10"/>
        <v>685.5942212821476</v>
      </c>
      <c r="D97" s="48">
        <f t="shared" si="6"/>
        <v>137.684416600213</v>
      </c>
      <c r="E97" s="46">
        <f t="shared" si="9"/>
        <v>547.9098046819346</v>
      </c>
      <c r="F97" s="48">
        <f t="shared" si="8"/>
        <v>93789.71067173143</v>
      </c>
    </row>
    <row r="98" spans="1:6" ht="15">
      <c r="A98">
        <f t="shared" si="7"/>
        <v>86</v>
      </c>
      <c r="B98" s="48">
        <f t="shared" si="5"/>
        <v>93789.71067173143</v>
      </c>
      <c r="C98" s="48">
        <f t="shared" si="10"/>
        <v>685.5942212821476</v>
      </c>
      <c r="D98" s="48">
        <f t="shared" si="6"/>
        <v>138.48757569704753</v>
      </c>
      <c r="E98" s="46">
        <f t="shared" si="9"/>
        <v>547.1066455851001</v>
      </c>
      <c r="F98" s="48">
        <f t="shared" si="8"/>
        <v>93651.22309603439</v>
      </c>
    </row>
    <row r="99" spans="1:6" ht="15">
      <c r="A99">
        <f t="shared" si="7"/>
        <v>87</v>
      </c>
      <c r="B99" s="48">
        <f t="shared" si="5"/>
        <v>93651.22309603439</v>
      </c>
      <c r="C99" s="48">
        <f t="shared" si="10"/>
        <v>685.5942212821476</v>
      </c>
      <c r="D99" s="48">
        <f t="shared" si="6"/>
        <v>139.29541988861365</v>
      </c>
      <c r="E99" s="46">
        <f t="shared" si="9"/>
        <v>546.298801393534</v>
      </c>
      <c r="F99" s="48">
        <f t="shared" si="8"/>
        <v>93511.92767614577</v>
      </c>
    </row>
    <row r="100" spans="1:6" ht="15">
      <c r="A100">
        <f t="shared" si="7"/>
        <v>88</v>
      </c>
      <c r="B100" s="48">
        <f t="shared" si="5"/>
        <v>93511.92767614577</v>
      </c>
      <c r="C100" s="48">
        <f t="shared" si="10"/>
        <v>685.5942212821476</v>
      </c>
      <c r="D100" s="48">
        <f t="shared" si="6"/>
        <v>140.10797650463053</v>
      </c>
      <c r="E100" s="46">
        <f t="shared" si="9"/>
        <v>545.4862447775171</v>
      </c>
      <c r="F100" s="48">
        <f t="shared" si="8"/>
        <v>93371.81969964114</v>
      </c>
    </row>
    <row r="101" spans="1:6" ht="15">
      <c r="A101">
        <f t="shared" si="7"/>
        <v>89</v>
      </c>
      <c r="B101" s="48">
        <f t="shared" si="5"/>
        <v>93371.81969964114</v>
      </c>
      <c r="C101" s="48">
        <f t="shared" si="10"/>
        <v>685.5942212821476</v>
      </c>
      <c r="D101" s="48">
        <f t="shared" si="6"/>
        <v>140.92527303424083</v>
      </c>
      <c r="E101" s="46">
        <f t="shared" si="9"/>
        <v>544.6689482479068</v>
      </c>
      <c r="F101" s="48">
        <f t="shared" si="8"/>
        <v>93230.8944266069</v>
      </c>
    </row>
    <row r="102" spans="1:6" ht="15">
      <c r="A102">
        <f t="shared" si="7"/>
        <v>90</v>
      </c>
      <c r="B102" s="48">
        <f t="shared" si="5"/>
        <v>93230.8944266069</v>
      </c>
      <c r="C102" s="48">
        <f t="shared" si="10"/>
        <v>685.5942212821476</v>
      </c>
      <c r="D102" s="48">
        <f t="shared" si="6"/>
        <v>141.74733712694058</v>
      </c>
      <c r="E102" s="46">
        <f t="shared" si="9"/>
        <v>543.846884155207</v>
      </c>
      <c r="F102" s="48">
        <f t="shared" si="8"/>
        <v>93089.14708947996</v>
      </c>
    </row>
    <row r="103" spans="1:6" ht="15">
      <c r="A103">
        <f t="shared" si="7"/>
        <v>91</v>
      </c>
      <c r="B103" s="48">
        <f t="shared" si="5"/>
        <v>93089.14708947996</v>
      </c>
      <c r="C103" s="48">
        <f t="shared" si="10"/>
        <v>685.5942212821476</v>
      </c>
      <c r="D103" s="48">
        <f t="shared" si="6"/>
        <v>142.57419659351444</v>
      </c>
      <c r="E103" s="46">
        <f t="shared" si="9"/>
        <v>543.0200246886332</v>
      </c>
      <c r="F103" s="48">
        <f t="shared" si="8"/>
        <v>92946.57289288644</v>
      </c>
    </row>
    <row r="104" spans="1:6" ht="15">
      <c r="A104">
        <f t="shared" si="7"/>
        <v>92</v>
      </c>
      <c r="B104" s="48">
        <f t="shared" si="5"/>
        <v>92946.57289288644</v>
      </c>
      <c r="C104" s="48">
        <f t="shared" si="10"/>
        <v>685.5942212821476</v>
      </c>
      <c r="D104" s="48">
        <f t="shared" si="6"/>
        <v>143.40587940697662</v>
      </c>
      <c r="E104" s="46">
        <f t="shared" si="9"/>
        <v>542.188341875171</v>
      </c>
      <c r="F104" s="48">
        <f t="shared" si="8"/>
        <v>92803.16701347947</v>
      </c>
    </row>
    <row r="105" spans="1:6" ht="15">
      <c r="A105">
        <f t="shared" si="7"/>
        <v>93</v>
      </c>
      <c r="B105" s="48">
        <f t="shared" si="5"/>
        <v>92803.16701347947</v>
      </c>
      <c r="C105" s="48">
        <f t="shared" si="10"/>
        <v>685.5942212821476</v>
      </c>
      <c r="D105" s="48">
        <f t="shared" si="6"/>
        <v>144.2424137035173</v>
      </c>
      <c r="E105" s="46">
        <f t="shared" si="9"/>
        <v>541.3518075786303</v>
      </c>
      <c r="F105" s="48">
        <f t="shared" si="8"/>
        <v>92658.92459977596</v>
      </c>
    </row>
    <row r="106" spans="1:6" ht="15">
      <c r="A106">
        <f t="shared" si="7"/>
        <v>94</v>
      </c>
      <c r="B106" s="48">
        <f t="shared" si="5"/>
        <v>92658.92459977596</v>
      </c>
      <c r="C106" s="48">
        <f t="shared" si="10"/>
        <v>685.5942212821476</v>
      </c>
      <c r="D106" s="48">
        <f t="shared" si="6"/>
        <v>145.08382778345447</v>
      </c>
      <c r="E106" s="46">
        <f t="shared" si="9"/>
        <v>540.5103934986931</v>
      </c>
      <c r="F106" s="48">
        <f t="shared" si="8"/>
        <v>92513.8407719925</v>
      </c>
    </row>
    <row r="107" spans="1:6" ht="15">
      <c r="A107">
        <f t="shared" si="7"/>
        <v>95</v>
      </c>
      <c r="B107" s="48">
        <f t="shared" si="5"/>
        <v>92513.8407719925</v>
      </c>
      <c r="C107" s="48">
        <f t="shared" si="10"/>
        <v>685.5942212821476</v>
      </c>
      <c r="D107" s="48">
        <f t="shared" si="6"/>
        <v>145.9301501121913</v>
      </c>
      <c r="E107" s="46">
        <f t="shared" si="9"/>
        <v>539.6640711699563</v>
      </c>
      <c r="F107" s="48">
        <f t="shared" si="8"/>
        <v>92367.9106218803</v>
      </c>
    </row>
    <row r="108" spans="1:6" ht="15">
      <c r="A108">
        <f t="shared" si="7"/>
        <v>96</v>
      </c>
      <c r="B108" s="48">
        <f t="shared" si="5"/>
        <v>92367.9106218803</v>
      </c>
      <c r="C108" s="48">
        <f t="shared" si="10"/>
        <v>685.5942212821476</v>
      </c>
      <c r="D108" s="48">
        <f t="shared" si="6"/>
        <v>146.78140932117913</v>
      </c>
      <c r="E108" s="46">
        <f t="shared" si="9"/>
        <v>538.8128119609685</v>
      </c>
      <c r="F108" s="48">
        <f t="shared" si="8"/>
        <v>92221.12921255913</v>
      </c>
    </row>
    <row r="109" spans="1:6" ht="15">
      <c r="A109">
        <f t="shared" si="7"/>
        <v>97</v>
      </c>
      <c r="B109" s="48">
        <f t="shared" si="5"/>
        <v>92221.12921255913</v>
      </c>
      <c r="C109" s="48">
        <f t="shared" si="10"/>
        <v>685.5942212821476</v>
      </c>
      <c r="D109" s="48">
        <f t="shared" si="6"/>
        <v>147.63763420888597</v>
      </c>
      <c r="E109" s="46">
        <f t="shared" si="9"/>
        <v>537.9565870732616</v>
      </c>
      <c r="F109" s="48">
        <f t="shared" si="8"/>
        <v>92073.49157835024</v>
      </c>
    </row>
    <row r="110" spans="1:6" ht="15">
      <c r="A110">
        <f t="shared" si="7"/>
        <v>98</v>
      </c>
      <c r="B110" s="48">
        <f t="shared" si="5"/>
        <v>92073.49157835024</v>
      </c>
      <c r="C110" s="48">
        <f t="shared" si="10"/>
        <v>685.5942212821476</v>
      </c>
      <c r="D110" s="48">
        <f t="shared" si="6"/>
        <v>148.4988537417712</v>
      </c>
      <c r="E110" s="46">
        <f t="shared" si="9"/>
        <v>537.0953675403764</v>
      </c>
      <c r="F110" s="48">
        <f t="shared" si="8"/>
        <v>91924.99272460847</v>
      </c>
    </row>
    <row r="111" spans="1:6" ht="15">
      <c r="A111">
        <f t="shared" si="7"/>
        <v>99</v>
      </c>
      <c r="B111" s="48">
        <f t="shared" si="5"/>
        <v>91924.99272460847</v>
      </c>
      <c r="C111" s="48">
        <f t="shared" si="10"/>
        <v>685.5942212821476</v>
      </c>
      <c r="D111" s="48">
        <f t="shared" si="6"/>
        <v>149.36509705526475</v>
      </c>
      <c r="E111" s="46">
        <f t="shared" si="9"/>
        <v>536.2291242268828</v>
      </c>
      <c r="F111" s="48">
        <f t="shared" si="8"/>
        <v>91775.6276275532</v>
      </c>
    </row>
    <row r="112" spans="1:6" ht="15">
      <c r="A112">
        <f t="shared" si="7"/>
        <v>100</v>
      </c>
      <c r="B112" s="48">
        <f t="shared" si="5"/>
        <v>91775.6276275532</v>
      </c>
      <c r="C112" s="48">
        <f t="shared" si="10"/>
        <v>685.5942212821476</v>
      </c>
      <c r="D112" s="48">
        <f t="shared" si="6"/>
        <v>150.23639345475385</v>
      </c>
      <c r="E112" s="46">
        <f t="shared" si="9"/>
        <v>535.3578278273937</v>
      </c>
      <c r="F112" s="48">
        <f t="shared" si="8"/>
        <v>91625.39123409844</v>
      </c>
    </row>
    <row r="113" spans="1:6" ht="15">
      <c r="A113">
        <f t="shared" si="7"/>
        <v>101</v>
      </c>
      <c r="B113" s="48">
        <f t="shared" si="5"/>
        <v>91625.39123409844</v>
      </c>
      <c r="C113" s="48">
        <f t="shared" si="10"/>
        <v>685.5942212821476</v>
      </c>
      <c r="D113" s="48">
        <f t="shared" si="6"/>
        <v>151.1127724165733</v>
      </c>
      <c r="E113" s="46">
        <f t="shared" si="9"/>
        <v>534.4814488655743</v>
      </c>
      <c r="F113" s="48">
        <f t="shared" si="8"/>
        <v>91474.27846168187</v>
      </c>
    </row>
    <row r="114" spans="1:6" ht="15">
      <c r="A114">
        <f t="shared" si="7"/>
        <v>102</v>
      </c>
      <c r="B114" s="48">
        <f t="shared" si="5"/>
        <v>91474.27846168187</v>
      </c>
      <c r="C114" s="48">
        <f t="shared" si="10"/>
        <v>685.5942212821476</v>
      </c>
      <c r="D114" s="48">
        <f t="shared" si="6"/>
        <v>151.99426358900325</v>
      </c>
      <c r="E114" s="46">
        <f t="shared" si="9"/>
        <v>533.5999576931443</v>
      </c>
      <c r="F114" s="48">
        <f t="shared" si="8"/>
        <v>91322.28419809286</v>
      </c>
    </row>
    <row r="115" spans="1:6" ht="15">
      <c r="A115">
        <f t="shared" si="7"/>
        <v>103</v>
      </c>
      <c r="B115" s="48">
        <f t="shared" si="5"/>
        <v>91322.28419809286</v>
      </c>
      <c r="C115" s="48">
        <f t="shared" si="10"/>
        <v>685.5942212821476</v>
      </c>
      <c r="D115" s="48">
        <f t="shared" si="6"/>
        <v>152.88089679327254</v>
      </c>
      <c r="E115" s="46">
        <f t="shared" si="9"/>
        <v>532.7133244888751</v>
      </c>
      <c r="F115" s="48">
        <f t="shared" si="8"/>
        <v>91169.4033012996</v>
      </c>
    </row>
    <row r="116" spans="1:6" ht="15">
      <c r="A116">
        <f t="shared" si="7"/>
        <v>104</v>
      </c>
      <c r="B116" s="48">
        <f t="shared" si="5"/>
        <v>91169.4033012996</v>
      </c>
      <c r="C116" s="48">
        <f t="shared" si="10"/>
        <v>685.5942212821476</v>
      </c>
      <c r="D116" s="48">
        <f t="shared" si="6"/>
        <v>153.77270202456657</v>
      </c>
      <c r="E116" s="46">
        <f t="shared" si="9"/>
        <v>531.821519257581</v>
      </c>
      <c r="F116" s="48">
        <f t="shared" si="8"/>
        <v>91015.63059927503</v>
      </c>
    </row>
    <row r="117" spans="1:6" ht="15">
      <c r="A117">
        <f t="shared" si="7"/>
        <v>105</v>
      </c>
      <c r="B117" s="48">
        <f t="shared" si="5"/>
        <v>91015.63059927503</v>
      </c>
      <c r="C117" s="48">
        <f t="shared" si="10"/>
        <v>685.5942212821476</v>
      </c>
      <c r="D117" s="48">
        <f t="shared" si="6"/>
        <v>154.6697094530432</v>
      </c>
      <c r="E117" s="46">
        <f t="shared" si="9"/>
        <v>530.9245118291044</v>
      </c>
      <c r="F117" s="48">
        <f t="shared" si="8"/>
        <v>90860.96088982199</v>
      </c>
    </row>
    <row r="118" spans="1:6" ht="15">
      <c r="A118">
        <f t="shared" si="7"/>
        <v>106</v>
      </c>
      <c r="B118" s="48">
        <f t="shared" si="5"/>
        <v>90860.96088982199</v>
      </c>
      <c r="C118" s="48">
        <f t="shared" si="10"/>
        <v>685.5942212821476</v>
      </c>
      <c r="D118" s="48">
        <f t="shared" si="6"/>
        <v>155.57194942485262</v>
      </c>
      <c r="E118" s="46">
        <f t="shared" si="9"/>
        <v>530.022271857295</v>
      </c>
      <c r="F118" s="48">
        <f t="shared" si="8"/>
        <v>90705.38894039714</v>
      </c>
    </row>
    <row r="119" spans="1:6" ht="15">
      <c r="A119">
        <f t="shared" si="7"/>
        <v>107</v>
      </c>
      <c r="B119" s="48">
        <f t="shared" si="5"/>
        <v>90705.38894039714</v>
      </c>
      <c r="C119" s="48">
        <f t="shared" si="10"/>
        <v>685.5942212821476</v>
      </c>
      <c r="D119" s="48">
        <f t="shared" si="6"/>
        <v>156.4794524631642</v>
      </c>
      <c r="E119" s="46">
        <f t="shared" si="9"/>
        <v>529.1147688189834</v>
      </c>
      <c r="F119" s="48">
        <f t="shared" si="8"/>
        <v>90548.90948793398</v>
      </c>
    </row>
    <row r="120" spans="1:6" ht="15">
      <c r="A120">
        <f t="shared" si="7"/>
        <v>108</v>
      </c>
      <c r="B120" s="48">
        <f t="shared" si="5"/>
        <v>90548.90948793398</v>
      </c>
      <c r="C120" s="48">
        <f t="shared" si="10"/>
        <v>685.5942212821476</v>
      </c>
      <c r="D120" s="48">
        <f t="shared" si="6"/>
        <v>157.39224926919928</v>
      </c>
      <c r="E120" s="46">
        <f t="shared" si="9"/>
        <v>528.2019720129483</v>
      </c>
      <c r="F120" s="48">
        <f t="shared" si="8"/>
        <v>90391.51723866479</v>
      </c>
    </row>
    <row r="121" spans="1:6" ht="15">
      <c r="A121">
        <f t="shared" si="7"/>
        <v>109</v>
      </c>
      <c r="B121" s="48">
        <f t="shared" si="5"/>
        <v>90391.51723866479</v>
      </c>
      <c r="C121" s="48">
        <f t="shared" si="10"/>
        <v>685.5942212821476</v>
      </c>
      <c r="D121" s="48">
        <f t="shared" si="6"/>
        <v>158.31037072326956</v>
      </c>
      <c r="E121" s="46">
        <f t="shared" si="9"/>
        <v>527.283850558878</v>
      </c>
      <c r="F121" s="48">
        <f t="shared" si="8"/>
        <v>90233.20686794152</v>
      </c>
    </row>
    <row r="122" spans="1:6" ht="15">
      <c r="A122">
        <f t="shared" si="7"/>
        <v>110</v>
      </c>
      <c r="B122" s="48">
        <f aca="true" t="shared" si="11" ref="B122:B185">F121</f>
        <v>90233.20686794152</v>
      </c>
      <c r="C122" s="48">
        <f t="shared" si="10"/>
        <v>685.5942212821476</v>
      </c>
      <c r="D122" s="48">
        <f aca="true" t="shared" si="12" ref="D122:D185">C122-E122</f>
        <v>159.233847885822</v>
      </c>
      <c r="E122" s="46">
        <f t="shared" si="9"/>
        <v>526.3603733963256</v>
      </c>
      <c r="F122" s="48">
        <f t="shared" si="8"/>
        <v>90073.9730200557</v>
      </c>
    </row>
    <row r="123" spans="1:6" ht="15">
      <c r="A123">
        <f aca="true" t="shared" si="13" ref="A123:A186">A122+1</f>
        <v>111</v>
      </c>
      <c r="B123" s="48">
        <f t="shared" si="11"/>
        <v>90073.9730200557</v>
      </c>
      <c r="C123" s="48">
        <f t="shared" si="10"/>
        <v>685.5942212821476</v>
      </c>
      <c r="D123" s="48">
        <f t="shared" si="12"/>
        <v>160.16271199848927</v>
      </c>
      <c r="E123" s="46">
        <f t="shared" si="9"/>
        <v>525.4315092836583</v>
      </c>
      <c r="F123" s="48">
        <f t="shared" si="8"/>
        <v>89913.8103080572</v>
      </c>
    </row>
    <row r="124" spans="1:6" ht="15">
      <c r="A124">
        <f t="shared" si="13"/>
        <v>112</v>
      </c>
      <c r="B124" s="48">
        <f t="shared" si="11"/>
        <v>89913.8103080572</v>
      </c>
      <c r="C124" s="48">
        <f t="shared" si="10"/>
        <v>685.5942212821476</v>
      </c>
      <c r="D124" s="48">
        <f t="shared" si="12"/>
        <v>161.0969944851472</v>
      </c>
      <c r="E124" s="46">
        <f t="shared" si="9"/>
        <v>524.4972267970004</v>
      </c>
      <c r="F124" s="48">
        <f t="shared" si="8"/>
        <v>89752.71331357205</v>
      </c>
    </row>
    <row r="125" spans="1:6" ht="15">
      <c r="A125">
        <f t="shared" si="13"/>
        <v>113</v>
      </c>
      <c r="B125" s="48">
        <f t="shared" si="11"/>
        <v>89752.71331357205</v>
      </c>
      <c r="C125" s="48">
        <f t="shared" si="10"/>
        <v>685.5942212821476</v>
      </c>
      <c r="D125" s="48">
        <f t="shared" si="12"/>
        <v>162.03672695297723</v>
      </c>
      <c r="E125" s="46">
        <f t="shared" si="9"/>
        <v>523.5574943291704</v>
      </c>
      <c r="F125" s="48">
        <f t="shared" si="8"/>
        <v>89590.67658661907</v>
      </c>
    </row>
    <row r="126" spans="1:6" ht="15">
      <c r="A126">
        <f t="shared" si="13"/>
        <v>114</v>
      </c>
      <c r="B126" s="48">
        <f t="shared" si="11"/>
        <v>89590.67658661907</v>
      </c>
      <c r="C126" s="48">
        <f t="shared" si="10"/>
        <v>685.5942212821476</v>
      </c>
      <c r="D126" s="48">
        <f t="shared" si="12"/>
        <v>162.98194119353627</v>
      </c>
      <c r="E126" s="46">
        <f t="shared" si="9"/>
        <v>522.6122800886113</v>
      </c>
      <c r="F126" s="48">
        <f t="shared" si="8"/>
        <v>89427.69464542554</v>
      </c>
    </row>
    <row r="127" spans="1:6" ht="15">
      <c r="A127">
        <f t="shared" si="13"/>
        <v>115</v>
      </c>
      <c r="B127" s="48">
        <f t="shared" si="11"/>
        <v>89427.69464542554</v>
      </c>
      <c r="C127" s="48">
        <f t="shared" si="10"/>
        <v>685.5942212821476</v>
      </c>
      <c r="D127" s="48">
        <f t="shared" si="12"/>
        <v>163.932669183832</v>
      </c>
      <c r="E127" s="46">
        <f t="shared" si="9"/>
        <v>521.6615520983156</v>
      </c>
      <c r="F127" s="48">
        <f t="shared" si="8"/>
        <v>89263.7619762417</v>
      </c>
    </row>
    <row r="128" spans="1:6" ht="15">
      <c r="A128">
        <f t="shared" si="13"/>
        <v>116</v>
      </c>
      <c r="B128" s="48">
        <f t="shared" si="11"/>
        <v>89263.7619762417</v>
      </c>
      <c r="C128" s="48">
        <f t="shared" si="10"/>
        <v>685.5942212821476</v>
      </c>
      <c r="D128" s="48">
        <f t="shared" si="12"/>
        <v>164.8889430874043</v>
      </c>
      <c r="E128" s="46">
        <f t="shared" si="9"/>
        <v>520.7052781947433</v>
      </c>
      <c r="F128" s="48">
        <f t="shared" si="8"/>
        <v>89098.87303315429</v>
      </c>
    </row>
    <row r="129" spans="1:6" ht="15">
      <c r="A129">
        <f t="shared" si="13"/>
        <v>117</v>
      </c>
      <c r="B129" s="48">
        <f t="shared" si="11"/>
        <v>89098.87303315429</v>
      </c>
      <c r="C129" s="48">
        <f t="shared" si="10"/>
        <v>685.5942212821476</v>
      </c>
      <c r="D129" s="48">
        <f t="shared" si="12"/>
        <v>165.85079525541425</v>
      </c>
      <c r="E129" s="46">
        <f t="shared" si="9"/>
        <v>519.7434260267333</v>
      </c>
      <c r="F129" s="48">
        <f t="shared" si="8"/>
        <v>88933.02223789887</v>
      </c>
    </row>
    <row r="130" spans="1:6" ht="15">
      <c r="A130">
        <f t="shared" si="13"/>
        <v>118</v>
      </c>
      <c r="B130" s="48">
        <f t="shared" si="11"/>
        <v>88933.02223789887</v>
      </c>
      <c r="C130" s="48">
        <f t="shared" si="10"/>
        <v>685.5942212821476</v>
      </c>
      <c r="D130" s="48">
        <f t="shared" si="12"/>
        <v>166.8182582277375</v>
      </c>
      <c r="E130" s="46">
        <f t="shared" si="9"/>
        <v>518.7759630544101</v>
      </c>
      <c r="F130" s="48">
        <f t="shared" si="8"/>
        <v>88766.20397967113</v>
      </c>
    </row>
    <row r="131" spans="1:6" ht="15">
      <c r="A131">
        <f t="shared" si="13"/>
        <v>119</v>
      </c>
      <c r="B131" s="48">
        <f t="shared" si="11"/>
        <v>88766.20397967113</v>
      </c>
      <c r="C131" s="48">
        <f t="shared" si="10"/>
        <v>685.5942212821476</v>
      </c>
      <c r="D131" s="48">
        <f t="shared" si="12"/>
        <v>167.79136473406595</v>
      </c>
      <c r="E131" s="46">
        <f t="shared" si="9"/>
        <v>517.8028565480816</v>
      </c>
      <c r="F131" s="48">
        <f t="shared" si="8"/>
        <v>88598.41261493707</v>
      </c>
    </row>
    <row r="132" spans="1:6" ht="15">
      <c r="A132">
        <f t="shared" si="13"/>
        <v>120</v>
      </c>
      <c r="B132" s="48">
        <f t="shared" si="11"/>
        <v>88598.41261493707</v>
      </c>
      <c r="C132" s="48">
        <f t="shared" si="10"/>
        <v>685.5942212821476</v>
      </c>
      <c r="D132" s="48">
        <f t="shared" si="12"/>
        <v>168.77014769501466</v>
      </c>
      <c r="E132" s="46">
        <f t="shared" si="9"/>
        <v>516.824073587133</v>
      </c>
      <c r="F132" s="48">
        <f t="shared" si="8"/>
        <v>88429.64246724205</v>
      </c>
    </row>
    <row r="133" spans="1:6" ht="15">
      <c r="A133">
        <f t="shared" si="13"/>
        <v>121</v>
      </c>
      <c r="B133" s="48">
        <f t="shared" si="11"/>
        <v>88429.64246724205</v>
      </c>
      <c r="C133" s="48">
        <f t="shared" si="10"/>
        <v>685.5942212821476</v>
      </c>
      <c r="D133" s="48">
        <f t="shared" si="12"/>
        <v>169.75464022323558</v>
      </c>
      <c r="E133" s="46">
        <f t="shared" si="9"/>
        <v>515.839581058912</v>
      </c>
      <c r="F133" s="48">
        <f t="shared" si="8"/>
        <v>88259.88782701881</v>
      </c>
    </row>
    <row r="134" spans="1:6" ht="15">
      <c r="A134">
        <f t="shared" si="13"/>
        <v>122</v>
      </c>
      <c r="B134" s="48">
        <f t="shared" si="11"/>
        <v>88259.88782701881</v>
      </c>
      <c r="C134" s="48">
        <f t="shared" si="10"/>
        <v>685.5942212821476</v>
      </c>
      <c r="D134" s="48">
        <f t="shared" si="12"/>
        <v>170.74487562453783</v>
      </c>
      <c r="E134" s="46">
        <f t="shared" si="9"/>
        <v>514.8493456576098</v>
      </c>
      <c r="F134" s="48">
        <f t="shared" si="8"/>
        <v>88089.14295139427</v>
      </c>
    </row>
    <row r="135" spans="1:6" ht="15">
      <c r="A135">
        <f t="shared" si="13"/>
        <v>123</v>
      </c>
      <c r="B135" s="48">
        <f t="shared" si="11"/>
        <v>88089.14295139427</v>
      </c>
      <c r="C135" s="48">
        <f t="shared" si="10"/>
        <v>685.5942212821476</v>
      </c>
      <c r="D135" s="48">
        <f t="shared" si="12"/>
        <v>171.74088739901424</v>
      </c>
      <c r="E135" s="46">
        <f t="shared" si="9"/>
        <v>513.8533338831334</v>
      </c>
      <c r="F135" s="48">
        <f t="shared" si="8"/>
        <v>87917.40206399525</v>
      </c>
    </row>
    <row r="136" spans="1:6" ht="15">
      <c r="A136">
        <f t="shared" si="13"/>
        <v>124</v>
      </c>
      <c r="B136" s="48">
        <f t="shared" si="11"/>
        <v>87917.40206399525</v>
      </c>
      <c r="C136" s="48">
        <f t="shared" si="10"/>
        <v>685.5942212821476</v>
      </c>
      <c r="D136" s="48">
        <f t="shared" si="12"/>
        <v>172.74270924217524</v>
      </c>
      <c r="E136" s="46">
        <f t="shared" si="9"/>
        <v>512.8515120399724</v>
      </c>
      <c r="F136" s="48">
        <f t="shared" si="8"/>
        <v>87744.65935475308</v>
      </c>
    </row>
    <row r="137" spans="1:6" ht="15">
      <c r="A137">
        <f t="shared" si="13"/>
        <v>125</v>
      </c>
      <c r="B137" s="48">
        <f t="shared" si="11"/>
        <v>87744.65935475308</v>
      </c>
      <c r="C137" s="48">
        <f t="shared" si="10"/>
        <v>685.5942212821476</v>
      </c>
      <c r="D137" s="48">
        <f t="shared" si="12"/>
        <v>173.75037504608787</v>
      </c>
      <c r="E137" s="46">
        <f t="shared" si="9"/>
        <v>511.84384623605973</v>
      </c>
      <c r="F137" s="48">
        <f t="shared" si="8"/>
        <v>87570.90897970699</v>
      </c>
    </row>
    <row r="138" spans="1:6" ht="15">
      <c r="A138">
        <f t="shared" si="13"/>
        <v>126</v>
      </c>
      <c r="B138" s="48">
        <f t="shared" si="11"/>
        <v>87570.90897970699</v>
      </c>
      <c r="C138" s="48">
        <f t="shared" si="10"/>
        <v>685.5942212821476</v>
      </c>
      <c r="D138" s="48">
        <f t="shared" si="12"/>
        <v>174.7639189005235</v>
      </c>
      <c r="E138" s="46">
        <f t="shared" si="9"/>
        <v>510.8303023816241</v>
      </c>
      <c r="F138" s="48">
        <f t="shared" si="8"/>
        <v>87396.14506080646</v>
      </c>
    </row>
    <row r="139" spans="1:6" ht="15">
      <c r="A139">
        <f t="shared" si="13"/>
        <v>127</v>
      </c>
      <c r="B139" s="48">
        <f t="shared" si="11"/>
        <v>87396.14506080646</v>
      </c>
      <c r="C139" s="48">
        <f t="shared" si="10"/>
        <v>685.5942212821476</v>
      </c>
      <c r="D139" s="48">
        <f t="shared" si="12"/>
        <v>175.78337509410989</v>
      </c>
      <c r="E139" s="46">
        <f t="shared" si="9"/>
        <v>509.8108461880377</v>
      </c>
      <c r="F139" s="48">
        <f t="shared" si="8"/>
        <v>87220.36168571236</v>
      </c>
    </row>
    <row r="140" spans="1:6" ht="15">
      <c r="A140">
        <f t="shared" si="13"/>
        <v>128</v>
      </c>
      <c r="B140" s="48">
        <f t="shared" si="11"/>
        <v>87220.36168571236</v>
      </c>
      <c r="C140" s="48">
        <f t="shared" si="10"/>
        <v>685.5942212821476</v>
      </c>
      <c r="D140" s="48">
        <f t="shared" si="12"/>
        <v>176.8087781154921</v>
      </c>
      <c r="E140" s="46">
        <f t="shared" si="9"/>
        <v>508.7854431666555</v>
      </c>
      <c r="F140" s="48">
        <f t="shared" si="8"/>
        <v>87043.55290759687</v>
      </c>
    </row>
    <row r="141" spans="1:6" ht="15">
      <c r="A141">
        <f t="shared" si="13"/>
        <v>129</v>
      </c>
      <c r="B141" s="48">
        <f t="shared" si="11"/>
        <v>87043.55290759687</v>
      </c>
      <c r="C141" s="48">
        <f t="shared" si="10"/>
        <v>685.5942212821476</v>
      </c>
      <c r="D141" s="48">
        <f t="shared" si="12"/>
        <v>177.84016265449918</v>
      </c>
      <c r="E141" s="46">
        <f t="shared" si="9"/>
        <v>507.7540586276484</v>
      </c>
      <c r="F141" s="48">
        <f aca="true" t="shared" si="14" ref="F141:F204">B141-D141</f>
        <v>86865.71274494237</v>
      </c>
    </row>
    <row r="142" spans="1:6" ht="15">
      <c r="A142">
        <f t="shared" si="13"/>
        <v>130</v>
      </c>
      <c r="B142" s="48">
        <f t="shared" si="11"/>
        <v>86865.71274494237</v>
      </c>
      <c r="C142" s="48">
        <f t="shared" si="10"/>
        <v>685.5942212821476</v>
      </c>
      <c r="D142" s="48">
        <f t="shared" si="12"/>
        <v>178.87756360331701</v>
      </c>
      <c r="E142" s="46">
        <f aca="true" t="shared" si="15" ref="E142:E205">B142*$B$8/12</f>
        <v>506.7166576788306</v>
      </c>
      <c r="F142" s="48">
        <f t="shared" si="14"/>
        <v>86686.83518133905</v>
      </c>
    </row>
    <row r="143" spans="1:6" ht="15">
      <c r="A143">
        <f t="shared" si="13"/>
        <v>131</v>
      </c>
      <c r="B143" s="48">
        <f t="shared" si="11"/>
        <v>86686.83518133905</v>
      </c>
      <c r="C143" s="48">
        <f aca="true" t="shared" si="16" ref="C143:C206">C142</f>
        <v>685.5942212821476</v>
      </c>
      <c r="D143" s="48">
        <f t="shared" si="12"/>
        <v>179.92101605766976</v>
      </c>
      <c r="E143" s="46">
        <f t="shared" si="15"/>
        <v>505.67320522447784</v>
      </c>
      <c r="F143" s="48">
        <f t="shared" si="14"/>
        <v>86506.91416528137</v>
      </c>
    </row>
    <row r="144" spans="1:6" ht="15">
      <c r="A144">
        <f t="shared" si="13"/>
        <v>132</v>
      </c>
      <c r="B144" s="48">
        <f t="shared" si="11"/>
        <v>86506.91416528137</v>
      </c>
      <c r="C144" s="48">
        <f t="shared" si="16"/>
        <v>685.5942212821476</v>
      </c>
      <c r="D144" s="48">
        <f t="shared" si="12"/>
        <v>180.97055531800623</v>
      </c>
      <c r="E144" s="46">
        <f t="shared" si="15"/>
        <v>504.62366596414137</v>
      </c>
      <c r="F144" s="48">
        <f t="shared" si="14"/>
        <v>86325.94360996336</v>
      </c>
    </row>
    <row r="145" spans="1:6" ht="15">
      <c r="A145">
        <f t="shared" si="13"/>
        <v>133</v>
      </c>
      <c r="B145" s="48">
        <f t="shared" si="11"/>
        <v>86325.94360996336</v>
      </c>
      <c r="C145" s="48">
        <f t="shared" si="16"/>
        <v>685.5942212821476</v>
      </c>
      <c r="D145" s="48">
        <f t="shared" si="12"/>
        <v>182.02621689069457</v>
      </c>
      <c r="E145" s="46">
        <f t="shared" si="15"/>
        <v>503.56800439145303</v>
      </c>
      <c r="F145" s="48">
        <f t="shared" si="14"/>
        <v>86143.91739307267</v>
      </c>
    </row>
    <row r="146" spans="1:6" ht="15">
      <c r="A146">
        <f t="shared" si="13"/>
        <v>134</v>
      </c>
      <c r="B146" s="48">
        <f t="shared" si="11"/>
        <v>86143.91739307267</v>
      </c>
      <c r="C146" s="48">
        <f t="shared" si="16"/>
        <v>685.5942212821476</v>
      </c>
      <c r="D146" s="48">
        <f t="shared" si="12"/>
        <v>183.08803648922367</v>
      </c>
      <c r="E146" s="46">
        <f t="shared" si="15"/>
        <v>502.50618479292393</v>
      </c>
      <c r="F146" s="48">
        <f t="shared" si="14"/>
        <v>85960.82935658345</v>
      </c>
    </row>
    <row r="147" spans="1:6" ht="15">
      <c r="A147">
        <f t="shared" si="13"/>
        <v>135</v>
      </c>
      <c r="B147" s="48">
        <f t="shared" si="11"/>
        <v>85960.82935658345</v>
      </c>
      <c r="C147" s="48">
        <f t="shared" si="16"/>
        <v>685.5942212821476</v>
      </c>
      <c r="D147" s="48">
        <f t="shared" si="12"/>
        <v>184.15605003541077</v>
      </c>
      <c r="E147" s="46">
        <f t="shared" si="15"/>
        <v>501.43817124673683</v>
      </c>
      <c r="F147" s="48">
        <f t="shared" si="14"/>
        <v>85776.67330654804</v>
      </c>
    </row>
    <row r="148" spans="1:6" ht="15">
      <c r="A148">
        <f t="shared" si="13"/>
        <v>136</v>
      </c>
      <c r="B148" s="48">
        <f t="shared" si="11"/>
        <v>85776.67330654804</v>
      </c>
      <c r="C148" s="48">
        <f t="shared" si="16"/>
        <v>685.5942212821476</v>
      </c>
      <c r="D148" s="48">
        <f t="shared" si="12"/>
        <v>185.2302936606173</v>
      </c>
      <c r="E148" s="46">
        <f t="shared" si="15"/>
        <v>500.3639276215303</v>
      </c>
      <c r="F148" s="48">
        <f t="shared" si="14"/>
        <v>85591.44301288742</v>
      </c>
    </row>
    <row r="149" spans="1:6" ht="15">
      <c r="A149">
        <f t="shared" si="13"/>
        <v>137</v>
      </c>
      <c r="B149" s="48">
        <f t="shared" si="11"/>
        <v>85591.44301288742</v>
      </c>
      <c r="C149" s="48">
        <f t="shared" si="16"/>
        <v>685.5942212821476</v>
      </c>
      <c r="D149" s="48">
        <f t="shared" si="12"/>
        <v>186.31080370697094</v>
      </c>
      <c r="E149" s="46">
        <f t="shared" si="15"/>
        <v>499.28341757517666</v>
      </c>
      <c r="F149" s="48">
        <f t="shared" si="14"/>
        <v>85405.13220918045</v>
      </c>
    </row>
    <row r="150" spans="1:6" ht="15">
      <c r="A150">
        <f t="shared" si="13"/>
        <v>138</v>
      </c>
      <c r="B150" s="48">
        <f t="shared" si="11"/>
        <v>85405.13220918045</v>
      </c>
      <c r="C150" s="48">
        <f t="shared" si="16"/>
        <v>685.5942212821476</v>
      </c>
      <c r="D150" s="48">
        <f t="shared" si="12"/>
        <v>187.39761672859498</v>
      </c>
      <c r="E150" s="46">
        <f t="shared" si="15"/>
        <v>498.1966045535526</v>
      </c>
      <c r="F150" s="48">
        <f t="shared" si="14"/>
        <v>85217.73459245184</v>
      </c>
    </row>
    <row r="151" spans="1:6" ht="15">
      <c r="A151">
        <f t="shared" si="13"/>
        <v>139</v>
      </c>
      <c r="B151" s="48">
        <f t="shared" si="11"/>
        <v>85217.73459245184</v>
      </c>
      <c r="C151" s="48">
        <f t="shared" si="16"/>
        <v>685.5942212821476</v>
      </c>
      <c r="D151" s="48">
        <f t="shared" si="12"/>
        <v>188.49076949284512</v>
      </c>
      <c r="E151" s="46">
        <f t="shared" si="15"/>
        <v>497.1034517893025</v>
      </c>
      <c r="F151" s="48">
        <f t="shared" si="14"/>
        <v>85029.243822959</v>
      </c>
    </row>
    <row r="152" spans="1:6" ht="15">
      <c r="A152">
        <f t="shared" si="13"/>
        <v>140</v>
      </c>
      <c r="B152" s="48">
        <f t="shared" si="11"/>
        <v>85029.243822959</v>
      </c>
      <c r="C152" s="48">
        <f t="shared" si="16"/>
        <v>685.5942212821476</v>
      </c>
      <c r="D152" s="48">
        <f t="shared" si="12"/>
        <v>189.59029898155336</v>
      </c>
      <c r="E152" s="46">
        <f t="shared" si="15"/>
        <v>496.00392230059424</v>
      </c>
      <c r="F152" s="48">
        <f t="shared" si="14"/>
        <v>84839.65352397745</v>
      </c>
    </row>
    <row r="153" spans="1:6" ht="15">
      <c r="A153">
        <f t="shared" si="13"/>
        <v>141</v>
      </c>
      <c r="B153" s="48">
        <f t="shared" si="11"/>
        <v>84839.65352397745</v>
      </c>
      <c r="C153" s="48">
        <f t="shared" si="16"/>
        <v>685.5942212821476</v>
      </c>
      <c r="D153" s="48">
        <f t="shared" si="12"/>
        <v>190.6962423922791</v>
      </c>
      <c r="E153" s="46">
        <f t="shared" si="15"/>
        <v>494.8979788898685</v>
      </c>
      <c r="F153" s="48">
        <f t="shared" si="14"/>
        <v>84648.95728158517</v>
      </c>
    </row>
    <row r="154" spans="1:6" ht="15">
      <c r="A154">
        <f t="shared" si="13"/>
        <v>142</v>
      </c>
      <c r="B154" s="48">
        <f t="shared" si="11"/>
        <v>84648.95728158517</v>
      </c>
      <c r="C154" s="48">
        <f t="shared" si="16"/>
        <v>685.5942212821476</v>
      </c>
      <c r="D154" s="48">
        <f t="shared" si="12"/>
        <v>191.80863713956734</v>
      </c>
      <c r="E154" s="46">
        <f t="shared" si="15"/>
        <v>493.78558414258026</v>
      </c>
      <c r="F154" s="48">
        <f t="shared" si="14"/>
        <v>84457.14864444561</v>
      </c>
    </row>
    <row r="155" spans="1:6" ht="15">
      <c r="A155">
        <f t="shared" si="13"/>
        <v>143</v>
      </c>
      <c r="B155" s="48">
        <f t="shared" si="11"/>
        <v>84457.14864444561</v>
      </c>
      <c r="C155" s="48">
        <f t="shared" si="16"/>
        <v>685.5942212821476</v>
      </c>
      <c r="D155" s="48">
        <f t="shared" si="12"/>
        <v>192.92752085621487</v>
      </c>
      <c r="E155" s="46">
        <f t="shared" si="15"/>
        <v>492.66670042593273</v>
      </c>
      <c r="F155" s="48">
        <f t="shared" si="14"/>
        <v>84264.22112358939</v>
      </c>
    </row>
    <row r="156" spans="1:6" ht="15">
      <c r="A156">
        <f t="shared" si="13"/>
        <v>144</v>
      </c>
      <c r="B156" s="48">
        <f t="shared" si="11"/>
        <v>84264.22112358939</v>
      </c>
      <c r="C156" s="48">
        <f t="shared" si="16"/>
        <v>685.5942212821476</v>
      </c>
      <c r="D156" s="48">
        <f t="shared" si="12"/>
        <v>194.05293139454278</v>
      </c>
      <c r="E156" s="46">
        <f t="shared" si="15"/>
        <v>491.5412898876048</v>
      </c>
      <c r="F156" s="48">
        <f t="shared" si="14"/>
        <v>84070.16819219485</v>
      </c>
    </row>
    <row r="157" spans="1:6" ht="15">
      <c r="A157">
        <f t="shared" si="13"/>
        <v>145</v>
      </c>
      <c r="B157" s="48">
        <f t="shared" si="11"/>
        <v>84070.16819219485</v>
      </c>
      <c r="C157" s="48">
        <f t="shared" si="16"/>
        <v>685.5942212821476</v>
      </c>
      <c r="D157" s="48">
        <f t="shared" si="12"/>
        <v>195.1849068276776</v>
      </c>
      <c r="E157" s="46">
        <f t="shared" si="15"/>
        <v>490.40931445447</v>
      </c>
      <c r="F157" s="48">
        <f t="shared" si="14"/>
        <v>83874.98328536717</v>
      </c>
    </row>
    <row r="158" spans="1:6" ht="15">
      <c r="A158">
        <f t="shared" si="13"/>
        <v>146</v>
      </c>
      <c r="B158" s="48">
        <f t="shared" si="11"/>
        <v>83874.98328536717</v>
      </c>
      <c r="C158" s="48">
        <f t="shared" si="16"/>
        <v>685.5942212821476</v>
      </c>
      <c r="D158" s="48">
        <f t="shared" si="12"/>
        <v>196.3234854508391</v>
      </c>
      <c r="E158" s="46">
        <f t="shared" si="15"/>
        <v>489.2707358313085</v>
      </c>
      <c r="F158" s="48">
        <f t="shared" si="14"/>
        <v>83678.65979991634</v>
      </c>
    </row>
    <row r="159" spans="1:6" ht="15">
      <c r="A159">
        <f t="shared" si="13"/>
        <v>147</v>
      </c>
      <c r="B159" s="48">
        <f t="shared" si="11"/>
        <v>83678.65979991634</v>
      </c>
      <c r="C159" s="48">
        <f t="shared" si="16"/>
        <v>685.5942212821476</v>
      </c>
      <c r="D159" s="48">
        <f t="shared" si="12"/>
        <v>197.4687057826356</v>
      </c>
      <c r="E159" s="46">
        <f t="shared" si="15"/>
        <v>488.125515499512</v>
      </c>
      <c r="F159" s="48">
        <f t="shared" si="14"/>
        <v>83481.1910941337</v>
      </c>
    </row>
    <row r="160" spans="1:6" ht="15">
      <c r="A160">
        <f t="shared" si="13"/>
        <v>148</v>
      </c>
      <c r="B160" s="48">
        <f t="shared" si="11"/>
        <v>83481.1910941337</v>
      </c>
      <c r="C160" s="48">
        <f t="shared" si="16"/>
        <v>685.5942212821476</v>
      </c>
      <c r="D160" s="48">
        <f t="shared" si="12"/>
        <v>198.6206065663676</v>
      </c>
      <c r="E160" s="46">
        <f t="shared" si="15"/>
        <v>486.97361471578</v>
      </c>
      <c r="F160" s="48">
        <f t="shared" si="14"/>
        <v>83282.57048756733</v>
      </c>
    </row>
    <row r="161" spans="1:6" ht="15">
      <c r="A161">
        <f t="shared" si="13"/>
        <v>149</v>
      </c>
      <c r="B161" s="48">
        <f t="shared" si="11"/>
        <v>83282.57048756733</v>
      </c>
      <c r="C161" s="48">
        <f t="shared" si="16"/>
        <v>685.5942212821476</v>
      </c>
      <c r="D161" s="48">
        <f t="shared" si="12"/>
        <v>199.7792267713382</v>
      </c>
      <c r="E161" s="46">
        <f t="shared" si="15"/>
        <v>485.8149945108094</v>
      </c>
      <c r="F161" s="48">
        <f t="shared" si="14"/>
        <v>83082.79126079599</v>
      </c>
    </row>
    <row r="162" spans="1:6" ht="15">
      <c r="A162">
        <f t="shared" si="13"/>
        <v>150</v>
      </c>
      <c r="B162" s="48">
        <f t="shared" si="11"/>
        <v>83082.79126079599</v>
      </c>
      <c r="C162" s="48">
        <f t="shared" si="16"/>
        <v>685.5942212821476</v>
      </c>
      <c r="D162" s="48">
        <f t="shared" si="12"/>
        <v>200.94460559417098</v>
      </c>
      <c r="E162" s="46">
        <f t="shared" si="15"/>
        <v>484.6496156879766</v>
      </c>
      <c r="F162" s="48">
        <f t="shared" si="14"/>
        <v>82881.84665520182</v>
      </c>
    </row>
    <row r="163" spans="1:6" ht="15">
      <c r="A163">
        <f t="shared" si="13"/>
        <v>151</v>
      </c>
      <c r="B163" s="48">
        <f t="shared" si="11"/>
        <v>82881.84665520182</v>
      </c>
      <c r="C163" s="48">
        <f t="shared" si="16"/>
        <v>685.5942212821476</v>
      </c>
      <c r="D163" s="48">
        <f t="shared" si="12"/>
        <v>202.1167824601369</v>
      </c>
      <c r="E163" s="46">
        <f t="shared" si="15"/>
        <v>483.4774388220107</v>
      </c>
      <c r="F163" s="48">
        <f t="shared" si="14"/>
        <v>82679.72987274168</v>
      </c>
    </row>
    <row r="164" spans="1:6" ht="15">
      <c r="A164">
        <f t="shared" si="13"/>
        <v>152</v>
      </c>
      <c r="B164" s="48">
        <f t="shared" si="11"/>
        <v>82679.72987274168</v>
      </c>
      <c r="C164" s="48">
        <f t="shared" si="16"/>
        <v>685.5942212821476</v>
      </c>
      <c r="D164" s="48">
        <f t="shared" si="12"/>
        <v>203.29579702448774</v>
      </c>
      <c r="E164" s="46">
        <f t="shared" si="15"/>
        <v>482.29842425765986</v>
      </c>
      <c r="F164" s="48">
        <f t="shared" si="14"/>
        <v>82476.43407571719</v>
      </c>
    </row>
    <row r="165" spans="1:6" ht="15">
      <c r="A165">
        <f t="shared" si="13"/>
        <v>153</v>
      </c>
      <c r="B165" s="48">
        <f t="shared" si="11"/>
        <v>82476.43407571719</v>
      </c>
      <c r="C165" s="48">
        <f t="shared" si="16"/>
        <v>685.5942212821476</v>
      </c>
      <c r="D165" s="48">
        <f t="shared" si="12"/>
        <v>204.4816891737973</v>
      </c>
      <c r="E165" s="46">
        <f t="shared" si="15"/>
        <v>481.1125321083503</v>
      </c>
      <c r="F165" s="48">
        <f t="shared" si="14"/>
        <v>82271.95238654339</v>
      </c>
    </row>
    <row r="166" spans="1:6" ht="15">
      <c r="A166">
        <f t="shared" si="13"/>
        <v>154</v>
      </c>
      <c r="B166" s="48">
        <f t="shared" si="11"/>
        <v>82271.95238654339</v>
      </c>
      <c r="C166" s="48">
        <f t="shared" si="16"/>
        <v>685.5942212821476</v>
      </c>
      <c r="D166" s="48">
        <f t="shared" si="12"/>
        <v>205.67449902731113</v>
      </c>
      <c r="E166" s="46">
        <f t="shared" si="15"/>
        <v>479.9197222548365</v>
      </c>
      <c r="F166" s="48">
        <f t="shared" si="14"/>
        <v>82066.27788751607</v>
      </c>
    </row>
    <row r="167" spans="1:6" ht="15">
      <c r="A167">
        <f t="shared" si="13"/>
        <v>155</v>
      </c>
      <c r="B167" s="48">
        <f t="shared" si="11"/>
        <v>82066.27788751607</v>
      </c>
      <c r="C167" s="48">
        <f t="shared" si="16"/>
        <v>685.5942212821476</v>
      </c>
      <c r="D167" s="48">
        <f t="shared" si="12"/>
        <v>206.87426693830383</v>
      </c>
      <c r="E167" s="46">
        <f t="shared" si="15"/>
        <v>478.71995434384377</v>
      </c>
      <c r="F167" s="48">
        <f t="shared" si="14"/>
        <v>81859.40362057777</v>
      </c>
    </row>
    <row r="168" spans="1:6" ht="15">
      <c r="A168">
        <f t="shared" si="13"/>
        <v>156</v>
      </c>
      <c r="B168" s="48">
        <f t="shared" si="11"/>
        <v>81859.40362057777</v>
      </c>
      <c r="C168" s="48">
        <f t="shared" si="16"/>
        <v>685.5942212821476</v>
      </c>
      <c r="D168" s="48">
        <f t="shared" si="12"/>
        <v>208.08103349544393</v>
      </c>
      <c r="E168" s="46">
        <f t="shared" si="15"/>
        <v>477.51318778670367</v>
      </c>
      <c r="F168" s="48">
        <f t="shared" si="14"/>
        <v>81651.32258708232</v>
      </c>
    </row>
    <row r="169" spans="1:6" ht="15">
      <c r="A169">
        <f t="shared" si="13"/>
        <v>157</v>
      </c>
      <c r="B169" s="48">
        <f t="shared" si="11"/>
        <v>81651.32258708232</v>
      </c>
      <c r="C169" s="48">
        <f t="shared" si="16"/>
        <v>685.5942212821476</v>
      </c>
      <c r="D169" s="48">
        <f t="shared" si="12"/>
        <v>209.29483952416734</v>
      </c>
      <c r="E169" s="46">
        <f t="shared" si="15"/>
        <v>476.29938175798026</v>
      </c>
      <c r="F169" s="48">
        <f t="shared" si="14"/>
        <v>81442.02774755815</v>
      </c>
    </row>
    <row r="170" spans="1:6" ht="15">
      <c r="A170">
        <f t="shared" si="13"/>
        <v>158</v>
      </c>
      <c r="B170" s="48">
        <f t="shared" si="11"/>
        <v>81442.02774755815</v>
      </c>
      <c r="C170" s="48">
        <f t="shared" si="16"/>
        <v>685.5942212821476</v>
      </c>
      <c r="D170" s="48">
        <f t="shared" si="12"/>
        <v>210.51572608805833</v>
      </c>
      <c r="E170" s="46">
        <f t="shared" si="15"/>
        <v>475.07849519408927</v>
      </c>
      <c r="F170" s="48">
        <f t="shared" si="14"/>
        <v>81231.5120214701</v>
      </c>
    </row>
    <row r="171" spans="1:6" ht="15">
      <c r="A171">
        <f t="shared" si="13"/>
        <v>159</v>
      </c>
      <c r="B171" s="48">
        <f t="shared" si="11"/>
        <v>81231.5120214701</v>
      </c>
      <c r="C171" s="48">
        <f t="shared" si="16"/>
        <v>685.5942212821476</v>
      </c>
      <c r="D171" s="48">
        <f t="shared" si="12"/>
        <v>211.74373449023864</v>
      </c>
      <c r="E171" s="46">
        <f t="shared" si="15"/>
        <v>473.85048679190896</v>
      </c>
      <c r="F171" s="48">
        <f t="shared" si="14"/>
        <v>81019.76828697986</v>
      </c>
    </row>
    <row r="172" spans="1:6" ht="15">
      <c r="A172">
        <f t="shared" si="13"/>
        <v>160</v>
      </c>
      <c r="B172" s="48">
        <f t="shared" si="11"/>
        <v>81019.76828697986</v>
      </c>
      <c r="C172" s="48">
        <f t="shared" si="16"/>
        <v>685.5942212821476</v>
      </c>
      <c r="D172" s="48">
        <f t="shared" si="12"/>
        <v>212.97890627476505</v>
      </c>
      <c r="E172" s="46">
        <f t="shared" si="15"/>
        <v>472.61531500738255</v>
      </c>
      <c r="F172" s="48">
        <f t="shared" si="14"/>
        <v>80806.7893807051</v>
      </c>
    </row>
    <row r="173" spans="1:6" ht="15">
      <c r="A173">
        <f t="shared" si="13"/>
        <v>161</v>
      </c>
      <c r="B173" s="48">
        <f t="shared" si="11"/>
        <v>80806.7893807051</v>
      </c>
      <c r="C173" s="48">
        <f t="shared" si="16"/>
        <v>685.5942212821476</v>
      </c>
      <c r="D173" s="48">
        <f t="shared" si="12"/>
        <v>214.22128322803445</v>
      </c>
      <c r="E173" s="46">
        <f t="shared" si="15"/>
        <v>471.37293805411315</v>
      </c>
      <c r="F173" s="48">
        <f t="shared" si="14"/>
        <v>80592.56809747707</v>
      </c>
    </row>
    <row r="174" spans="1:6" ht="15">
      <c r="A174">
        <f t="shared" si="13"/>
        <v>162</v>
      </c>
      <c r="B174" s="48">
        <f t="shared" si="11"/>
        <v>80592.56809747707</v>
      </c>
      <c r="C174" s="48">
        <f t="shared" si="16"/>
        <v>685.5942212821476</v>
      </c>
      <c r="D174" s="48">
        <f t="shared" si="12"/>
        <v>215.470907380198</v>
      </c>
      <c r="E174" s="46">
        <f t="shared" si="15"/>
        <v>470.1233139019496</v>
      </c>
      <c r="F174" s="48">
        <f t="shared" si="14"/>
        <v>80377.09719009687</v>
      </c>
    </row>
    <row r="175" spans="1:6" ht="15">
      <c r="A175">
        <f t="shared" si="13"/>
        <v>163</v>
      </c>
      <c r="B175" s="48">
        <f t="shared" si="11"/>
        <v>80377.09719009687</v>
      </c>
      <c r="C175" s="48">
        <f t="shared" si="16"/>
        <v>685.5942212821476</v>
      </c>
      <c r="D175" s="48">
        <f t="shared" si="12"/>
        <v>216.72782100658247</v>
      </c>
      <c r="E175" s="46">
        <f t="shared" si="15"/>
        <v>468.8664002755651</v>
      </c>
      <c r="F175" s="48">
        <f t="shared" si="14"/>
        <v>80160.36936909029</v>
      </c>
    </row>
    <row r="176" spans="1:6" ht="15">
      <c r="A176">
        <f t="shared" si="13"/>
        <v>164</v>
      </c>
      <c r="B176" s="48">
        <f t="shared" si="11"/>
        <v>80160.36936909029</v>
      </c>
      <c r="C176" s="48">
        <f t="shared" si="16"/>
        <v>685.5942212821476</v>
      </c>
      <c r="D176" s="48">
        <f t="shared" si="12"/>
        <v>217.99206662912087</v>
      </c>
      <c r="E176" s="46">
        <f t="shared" si="15"/>
        <v>467.60215465302673</v>
      </c>
      <c r="F176" s="48">
        <f t="shared" si="14"/>
        <v>79942.37730246117</v>
      </c>
    </row>
    <row r="177" spans="1:6" ht="15">
      <c r="A177">
        <f t="shared" si="13"/>
        <v>165</v>
      </c>
      <c r="B177" s="48">
        <f t="shared" si="11"/>
        <v>79942.37730246117</v>
      </c>
      <c r="C177" s="48">
        <f t="shared" si="16"/>
        <v>685.5942212821476</v>
      </c>
      <c r="D177" s="48">
        <f t="shared" si="12"/>
        <v>219.26368701779074</v>
      </c>
      <c r="E177" s="46">
        <f t="shared" si="15"/>
        <v>466.33053426435686</v>
      </c>
      <c r="F177" s="48">
        <f t="shared" si="14"/>
        <v>79723.11361544338</v>
      </c>
    </row>
    <row r="178" spans="1:6" ht="15">
      <c r="A178">
        <f t="shared" si="13"/>
        <v>166</v>
      </c>
      <c r="B178" s="48">
        <f t="shared" si="11"/>
        <v>79723.11361544338</v>
      </c>
      <c r="C178" s="48">
        <f t="shared" si="16"/>
        <v>685.5942212821476</v>
      </c>
      <c r="D178" s="48">
        <f t="shared" si="12"/>
        <v>220.5427251920612</v>
      </c>
      <c r="E178" s="46">
        <f t="shared" si="15"/>
        <v>465.0514960900864</v>
      </c>
      <c r="F178" s="48">
        <f t="shared" si="14"/>
        <v>79502.57089025131</v>
      </c>
    </row>
    <row r="179" spans="1:6" ht="15">
      <c r="A179">
        <f t="shared" si="13"/>
        <v>167</v>
      </c>
      <c r="B179" s="48">
        <f t="shared" si="11"/>
        <v>79502.57089025131</v>
      </c>
      <c r="C179" s="48">
        <f t="shared" si="16"/>
        <v>685.5942212821476</v>
      </c>
      <c r="D179" s="48">
        <f t="shared" si="12"/>
        <v>221.8292244223482</v>
      </c>
      <c r="E179" s="46">
        <f t="shared" si="15"/>
        <v>463.7649968597994</v>
      </c>
      <c r="F179" s="48">
        <f t="shared" si="14"/>
        <v>79280.74166582897</v>
      </c>
    </row>
    <row r="180" spans="1:6" ht="15">
      <c r="A180">
        <f t="shared" si="13"/>
        <v>168</v>
      </c>
      <c r="B180" s="48">
        <f t="shared" si="11"/>
        <v>79280.74166582897</v>
      </c>
      <c r="C180" s="48">
        <f t="shared" si="16"/>
        <v>685.5942212821476</v>
      </c>
      <c r="D180" s="48">
        <f t="shared" si="12"/>
        <v>223.12322823147855</v>
      </c>
      <c r="E180" s="46">
        <f t="shared" si="15"/>
        <v>462.47099305066905</v>
      </c>
      <c r="F180" s="48">
        <f t="shared" si="14"/>
        <v>79057.6184375975</v>
      </c>
    </row>
    <row r="181" spans="1:6" ht="15">
      <c r="A181">
        <f t="shared" si="13"/>
        <v>169</v>
      </c>
      <c r="B181" s="48">
        <f t="shared" si="11"/>
        <v>79057.6184375975</v>
      </c>
      <c r="C181" s="48">
        <f t="shared" si="16"/>
        <v>685.5942212821476</v>
      </c>
      <c r="D181" s="48">
        <f t="shared" si="12"/>
        <v>224.42478039616213</v>
      </c>
      <c r="E181" s="46">
        <f t="shared" si="15"/>
        <v>461.16944088598547</v>
      </c>
      <c r="F181" s="48">
        <f t="shared" si="14"/>
        <v>78833.19365720134</v>
      </c>
    </row>
    <row r="182" spans="1:6" ht="15">
      <c r="A182">
        <f t="shared" si="13"/>
        <v>170</v>
      </c>
      <c r="B182" s="48">
        <f t="shared" si="11"/>
        <v>78833.19365720134</v>
      </c>
      <c r="C182" s="48">
        <f t="shared" si="16"/>
        <v>685.5942212821476</v>
      </c>
      <c r="D182" s="48">
        <f t="shared" si="12"/>
        <v>225.7339249484731</v>
      </c>
      <c r="E182" s="46">
        <f t="shared" si="15"/>
        <v>459.8602963336745</v>
      </c>
      <c r="F182" s="48">
        <f t="shared" si="14"/>
        <v>78607.45973225286</v>
      </c>
    </row>
    <row r="183" spans="1:6" ht="15">
      <c r="A183">
        <f t="shared" si="13"/>
        <v>171</v>
      </c>
      <c r="B183" s="48">
        <f t="shared" si="11"/>
        <v>78607.45973225286</v>
      </c>
      <c r="C183" s="48">
        <f t="shared" si="16"/>
        <v>685.5942212821476</v>
      </c>
      <c r="D183" s="48">
        <f t="shared" si="12"/>
        <v>227.05070617733924</v>
      </c>
      <c r="E183" s="46">
        <f t="shared" si="15"/>
        <v>458.54351510480836</v>
      </c>
      <c r="F183" s="48">
        <f t="shared" si="14"/>
        <v>78380.40902607552</v>
      </c>
    </row>
    <row r="184" spans="1:6" ht="15">
      <c r="A184">
        <f t="shared" si="13"/>
        <v>172</v>
      </c>
      <c r="B184" s="48">
        <f t="shared" si="11"/>
        <v>78380.40902607552</v>
      </c>
      <c r="C184" s="48">
        <f t="shared" si="16"/>
        <v>685.5942212821476</v>
      </c>
      <c r="D184" s="48">
        <f t="shared" si="12"/>
        <v>228.37516863004038</v>
      </c>
      <c r="E184" s="46">
        <f t="shared" si="15"/>
        <v>457.2190526521072</v>
      </c>
      <c r="F184" s="48">
        <f t="shared" si="14"/>
        <v>78152.03385744548</v>
      </c>
    </row>
    <row r="185" spans="1:6" ht="15">
      <c r="A185">
        <f t="shared" si="13"/>
        <v>173</v>
      </c>
      <c r="B185" s="48">
        <f t="shared" si="11"/>
        <v>78152.03385744548</v>
      </c>
      <c r="C185" s="48">
        <f t="shared" si="16"/>
        <v>685.5942212821476</v>
      </c>
      <c r="D185" s="48">
        <f t="shared" si="12"/>
        <v>229.70735711371555</v>
      </c>
      <c r="E185" s="46">
        <f t="shared" si="15"/>
        <v>455.88686416843206</v>
      </c>
      <c r="F185" s="48">
        <f t="shared" si="14"/>
        <v>77922.32650033176</v>
      </c>
    </row>
    <row r="186" spans="1:6" ht="15">
      <c r="A186">
        <f t="shared" si="13"/>
        <v>174</v>
      </c>
      <c r="B186" s="48">
        <f aca="true" t="shared" si="17" ref="B186:B249">F185</f>
        <v>77922.32650033176</v>
      </c>
      <c r="C186" s="48">
        <f t="shared" si="16"/>
        <v>685.5942212821476</v>
      </c>
      <c r="D186" s="48">
        <f aca="true" t="shared" si="18" ref="D186:D249">C186-E186</f>
        <v>231.0473166968789</v>
      </c>
      <c r="E186" s="46">
        <f t="shared" si="15"/>
        <v>454.5469045852687</v>
      </c>
      <c r="F186" s="48">
        <f t="shared" si="14"/>
        <v>77691.27918363489</v>
      </c>
    </row>
    <row r="187" spans="1:6" ht="15">
      <c r="A187">
        <f aca="true" t="shared" si="19" ref="A187:A250">A186+1</f>
        <v>175</v>
      </c>
      <c r="B187" s="48">
        <f t="shared" si="17"/>
        <v>77691.27918363489</v>
      </c>
      <c r="C187" s="48">
        <f t="shared" si="16"/>
        <v>685.5942212821476</v>
      </c>
      <c r="D187" s="48">
        <f t="shared" si="18"/>
        <v>232.39509271094403</v>
      </c>
      <c r="E187" s="46">
        <f t="shared" si="15"/>
        <v>453.1991285712036</v>
      </c>
      <c r="F187" s="48">
        <f t="shared" si="14"/>
        <v>77458.88409092395</v>
      </c>
    </row>
    <row r="188" spans="1:6" ht="15">
      <c r="A188">
        <f t="shared" si="19"/>
        <v>176</v>
      </c>
      <c r="B188" s="48">
        <f t="shared" si="17"/>
        <v>77458.88409092395</v>
      </c>
      <c r="C188" s="48">
        <f t="shared" si="16"/>
        <v>685.5942212821476</v>
      </c>
      <c r="D188" s="48">
        <f t="shared" si="18"/>
        <v>233.75073075175783</v>
      </c>
      <c r="E188" s="46">
        <f t="shared" si="15"/>
        <v>451.8434905303898</v>
      </c>
      <c r="F188" s="48">
        <f t="shared" si="14"/>
        <v>77225.1333601722</v>
      </c>
    </row>
    <row r="189" spans="1:6" ht="15">
      <c r="A189">
        <f t="shared" si="19"/>
        <v>177</v>
      </c>
      <c r="B189" s="48">
        <f t="shared" si="17"/>
        <v>77225.1333601722</v>
      </c>
      <c r="C189" s="48">
        <f t="shared" si="16"/>
        <v>685.5942212821476</v>
      </c>
      <c r="D189" s="48">
        <f t="shared" si="18"/>
        <v>235.11427668114305</v>
      </c>
      <c r="E189" s="46">
        <f t="shared" si="15"/>
        <v>450.47994460100455</v>
      </c>
      <c r="F189" s="48">
        <f t="shared" si="14"/>
        <v>76990.01908349106</v>
      </c>
    </row>
    <row r="190" spans="1:6" ht="15">
      <c r="A190">
        <f t="shared" si="19"/>
        <v>178</v>
      </c>
      <c r="B190" s="48">
        <f t="shared" si="17"/>
        <v>76990.01908349106</v>
      </c>
      <c r="C190" s="48">
        <f t="shared" si="16"/>
        <v>685.5942212821476</v>
      </c>
      <c r="D190" s="48">
        <f t="shared" si="18"/>
        <v>236.48577662844968</v>
      </c>
      <c r="E190" s="46">
        <f t="shared" si="15"/>
        <v>449.1084446536979</v>
      </c>
      <c r="F190" s="48">
        <f t="shared" si="14"/>
        <v>76753.5333068626</v>
      </c>
    </row>
    <row r="191" spans="1:6" ht="15">
      <c r="A191">
        <f t="shared" si="19"/>
        <v>179</v>
      </c>
      <c r="B191" s="48">
        <f t="shared" si="17"/>
        <v>76753.5333068626</v>
      </c>
      <c r="C191" s="48">
        <f t="shared" si="16"/>
        <v>685.5942212821476</v>
      </c>
      <c r="D191" s="48">
        <f t="shared" si="18"/>
        <v>237.8652769921157</v>
      </c>
      <c r="E191" s="46">
        <f t="shared" si="15"/>
        <v>447.7289442900319</v>
      </c>
      <c r="F191" s="48">
        <f t="shared" si="14"/>
        <v>76515.66802987049</v>
      </c>
    </row>
    <row r="192" spans="1:6" ht="15">
      <c r="A192">
        <f t="shared" si="19"/>
        <v>180</v>
      </c>
      <c r="B192" s="48">
        <f t="shared" si="17"/>
        <v>76515.66802987049</v>
      </c>
      <c r="C192" s="48">
        <f t="shared" si="16"/>
        <v>685.5942212821476</v>
      </c>
      <c r="D192" s="48">
        <f t="shared" si="18"/>
        <v>239.25282444123633</v>
      </c>
      <c r="E192" s="46">
        <f t="shared" si="15"/>
        <v>446.3413968409113</v>
      </c>
      <c r="F192" s="48">
        <f t="shared" si="14"/>
        <v>76276.41520542925</v>
      </c>
    </row>
    <row r="193" spans="1:6" ht="15">
      <c r="A193">
        <f t="shared" si="19"/>
        <v>181</v>
      </c>
      <c r="B193" s="48">
        <f t="shared" si="17"/>
        <v>76276.41520542925</v>
      </c>
      <c r="C193" s="48">
        <f t="shared" si="16"/>
        <v>685.5942212821476</v>
      </c>
      <c r="D193" s="48">
        <f t="shared" si="18"/>
        <v>240.6484659171436</v>
      </c>
      <c r="E193" s="46">
        <f t="shared" si="15"/>
        <v>444.945755365004</v>
      </c>
      <c r="F193" s="48">
        <f t="shared" si="14"/>
        <v>76035.76673951211</v>
      </c>
    </row>
    <row r="194" spans="1:6" ht="15">
      <c r="A194">
        <f t="shared" si="19"/>
        <v>182</v>
      </c>
      <c r="B194" s="48">
        <f t="shared" si="17"/>
        <v>76035.76673951211</v>
      </c>
      <c r="C194" s="48">
        <f t="shared" si="16"/>
        <v>685.5942212821476</v>
      </c>
      <c r="D194" s="48">
        <f t="shared" si="18"/>
        <v>242.05224863499353</v>
      </c>
      <c r="E194" s="46">
        <f t="shared" si="15"/>
        <v>443.54197264715407</v>
      </c>
      <c r="F194" s="48">
        <f t="shared" si="14"/>
        <v>75793.71449087712</v>
      </c>
    </row>
    <row r="195" spans="1:6" ht="15">
      <c r="A195">
        <f t="shared" si="19"/>
        <v>183</v>
      </c>
      <c r="B195" s="48">
        <f t="shared" si="17"/>
        <v>75793.71449087712</v>
      </c>
      <c r="C195" s="48">
        <f t="shared" si="16"/>
        <v>685.5942212821476</v>
      </c>
      <c r="D195" s="48">
        <f t="shared" si="18"/>
        <v>243.4642200853644</v>
      </c>
      <c r="E195" s="46">
        <f t="shared" si="15"/>
        <v>442.1300011967832</v>
      </c>
      <c r="F195" s="48">
        <f t="shared" si="14"/>
        <v>75550.25027079174</v>
      </c>
    </row>
    <row r="196" spans="1:6" ht="15">
      <c r="A196">
        <f t="shared" si="19"/>
        <v>184</v>
      </c>
      <c r="B196" s="48">
        <f t="shared" si="17"/>
        <v>75550.25027079174</v>
      </c>
      <c r="C196" s="48">
        <f t="shared" si="16"/>
        <v>685.5942212821476</v>
      </c>
      <c r="D196" s="48">
        <f t="shared" si="18"/>
        <v>244.88442803586236</v>
      </c>
      <c r="E196" s="46">
        <f t="shared" si="15"/>
        <v>440.70979324628524</v>
      </c>
      <c r="F196" s="48">
        <f t="shared" si="14"/>
        <v>75305.36584275588</v>
      </c>
    </row>
    <row r="197" spans="1:6" ht="15">
      <c r="A197">
        <f t="shared" si="19"/>
        <v>185</v>
      </c>
      <c r="B197" s="48">
        <f t="shared" si="17"/>
        <v>75305.36584275588</v>
      </c>
      <c r="C197" s="48">
        <f t="shared" si="16"/>
        <v>685.5942212821476</v>
      </c>
      <c r="D197" s="48">
        <f t="shared" si="18"/>
        <v>246.31292053273825</v>
      </c>
      <c r="E197" s="46">
        <f t="shared" si="15"/>
        <v>439.28130074940935</v>
      </c>
      <c r="F197" s="48">
        <f t="shared" si="14"/>
        <v>75059.05292222314</v>
      </c>
    </row>
    <row r="198" spans="1:6" ht="15">
      <c r="A198">
        <f t="shared" si="19"/>
        <v>186</v>
      </c>
      <c r="B198" s="48">
        <f t="shared" si="17"/>
        <v>75059.05292222314</v>
      </c>
      <c r="C198" s="48">
        <f t="shared" si="16"/>
        <v>685.5942212821476</v>
      </c>
      <c r="D198" s="48">
        <f t="shared" si="18"/>
        <v>247.7497459025126</v>
      </c>
      <c r="E198" s="46">
        <f t="shared" si="15"/>
        <v>437.844475379635</v>
      </c>
      <c r="F198" s="48">
        <f t="shared" si="14"/>
        <v>74811.30317632062</v>
      </c>
    </row>
    <row r="199" spans="1:6" ht="15">
      <c r="A199">
        <f t="shared" si="19"/>
        <v>187</v>
      </c>
      <c r="B199" s="48">
        <f t="shared" si="17"/>
        <v>74811.30317632062</v>
      </c>
      <c r="C199" s="48">
        <f t="shared" si="16"/>
        <v>685.5942212821476</v>
      </c>
      <c r="D199" s="48">
        <f t="shared" si="18"/>
        <v>249.19495275361055</v>
      </c>
      <c r="E199" s="46">
        <f t="shared" si="15"/>
        <v>436.39926852853705</v>
      </c>
      <c r="F199" s="48">
        <f t="shared" si="14"/>
        <v>74562.10822356702</v>
      </c>
    </row>
    <row r="200" spans="1:6" ht="15">
      <c r="A200">
        <f t="shared" si="19"/>
        <v>188</v>
      </c>
      <c r="B200" s="48">
        <f t="shared" si="17"/>
        <v>74562.10822356702</v>
      </c>
      <c r="C200" s="48">
        <f t="shared" si="16"/>
        <v>685.5942212821476</v>
      </c>
      <c r="D200" s="48">
        <f t="shared" si="18"/>
        <v>250.6485899780066</v>
      </c>
      <c r="E200" s="46">
        <f t="shared" si="15"/>
        <v>434.945631304141</v>
      </c>
      <c r="F200" s="48">
        <f t="shared" si="14"/>
        <v>74311.45963358901</v>
      </c>
    </row>
    <row r="201" spans="1:6" ht="15">
      <c r="A201">
        <f t="shared" si="19"/>
        <v>189</v>
      </c>
      <c r="B201" s="48">
        <f t="shared" si="17"/>
        <v>74311.45963358901</v>
      </c>
      <c r="C201" s="48">
        <f t="shared" si="16"/>
        <v>685.5942212821476</v>
      </c>
      <c r="D201" s="48">
        <f t="shared" si="18"/>
        <v>252.11070675287834</v>
      </c>
      <c r="E201" s="46">
        <f t="shared" si="15"/>
        <v>433.48351452926926</v>
      </c>
      <c r="F201" s="48">
        <f t="shared" si="14"/>
        <v>74059.34892683613</v>
      </c>
    </row>
    <row r="202" spans="1:6" ht="15">
      <c r="A202">
        <f t="shared" si="19"/>
        <v>190</v>
      </c>
      <c r="B202" s="48">
        <f t="shared" si="17"/>
        <v>74059.34892683613</v>
      </c>
      <c r="C202" s="48">
        <f t="shared" si="16"/>
        <v>685.5942212821476</v>
      </c>
      <c r="D202" s="48">
        <f t="shared" si="18"/>
        <v>253.58135254227017</v>
      </c>
      <c r="E202" s="46">
        <f t="shared" si="15"/>
        <v>432.01286873987743</v>
      </c>
      <c r="F202" s="48">
        <f t="shared" si="14"/>
        <v>73805.76757429386</v>
      </c>
    </row>
    <row r="203" spans="1:6" ht="15">
      <c r="A203">
        <f t="shared" si="19"/>
        <v>191</v>
      </c>
      <c r="B203" s="48">
        <f t="shared" si="17"/>
        <v>73805.76757429386</v>
      </c>
      <c r="C203" s="48">
        <f t="shared" si="16"/>
        <v>685.5942212821476</v>
      </c>
      <c r="D203" s="48">
        <f t="shared" si="18"/>
        <v>255.06057709876671</v>
      </c>
      <c r="E203" s="46">
        <f t="shared" si="15"/>
        <v>430.5336441833809</v>
      </c>
      <c r="F203" s="48">
        <f t="shared" si="14"/>
        <v>73550.7069971951</v>
      </c>
    </row>
    <row r="204" spans="1:6" ht="15">
      <c r="A204">
        <f t="shared" si="19"/>
        <v>192</v>
      </c>
      <c r="B204" s="48">
        <f t="shared" si="17"/>
        <v>73550.7069971951</v>
      </c>
      <c r="C204" s="48">
        <f t="shared" si="16"/>
        <v>685.5942212821476</v>
      </c>
      <c r="D204" s="48">
        <f t="shared" si="18"/>
        <v>256.5484304651761</v>
      </c>
      <c r="E204" s="46">
        <f t="shared" si="15"/>
        <v>429.0457908169715</v>
      </c>
      <c r="F204" s="48">
        <f t="shared" si="14"/>
        <v>73294.15856672992</v>
      </c>
    </row>
    <row r="205" spans="1:6" ht="15">
      <c r="A205">
        <f t="shared" si="19"/>
        <v>193</v>
      </c>
      <c r="B205" s="48">
        <f t="shared" si="17"/>
        <v>73294.15856672992</v>
      </c>
      <c r="C205" s="48">
        <f t="shared" si="16"/>
        <v>685.5942212821476</v>
      </c>
      <c r="D205" s="48">
        <f t="shared" si="18"/>
        <v>258.04496297622296</v>
      </c>
      <c r="E205" s="46">
        <f t="shared" si="15"/>
        <v>427.54925830592464</v>
      </c>
      <c r="F205" s="48">
        <f aca="true" t="shared" si="20" ref="F205:F268">B205-D205</f>
        <v>73036.11360375369</v>
      </c>
    </row>
    <row r="206" spans="1:6" ht="15">
      <c r="A206">
        <f t="shared" si="19"/>
        <v>194</v>
      </c>
      <c r="B206" s="48">
        <f t="shared" si="17"/>
        <v>73036.11360375369</v>
      </c>
      <c r="C206" s="48">
        <f t="shared" si="16"/>
        <v>685.5942212821476</v>
      </c>
      <c r="D206" s="48">
        <f t="shared" si="18"/>
        <v>259.550225260251</v>
      </c>
      <c r="E206" s="46">
        <f aca="true" t="shared" si="21" ref="E206:E269">B206*$B$8/12</f>
        <v>426.0439960218966</v>
      </c>
      <c r="F206" s="48">
        <f t="shared" si="20"/>
        <v>72776.56337849345</v>
      </c>
    </row>
    <row r="207" spans="1:6" ht="15">
      <c r="A207">
        <f t="shared" si="19"/>
        <v>195</v>
      </c>
      <c r="B207" s="48">
        <f t="shared" si="17"/>
        <v>72776.56337849345</v>
      </c>
      <c r="C207" s="48">
        <f aca="true" t="shared" si="22" ref="C207:C270">C206</f>
        <v>685.5942212821476</v>
      </c>
      <c r="D207" s="48">
        <f t="shared" si="18"/>
        <v>261.06426824093575</v>
      </c>
      <c r="E207" s="46">
        <f t="shared" si="21"/>
        <v>424.52995304121185</v>
      </c>
      <c r="F207" s="48">
        <f t="shared" si="20"/>
        <v>72515.49911025251</v>
      </c>
    </row>
    <row r="208" spans="1:6" ht="15">
      <c r="A208">
        <f t="shared" si="19"/>
        <v>196</v>
      </c>
      <c r="B208" s="48">
        <f t="shared" si="17"/>
        <v>72515.49911025251</v>
      </c>
      <c r="C208" s="48">
        <f t="shared" si="22"/>
        <v>685.5942212821476</v>
      </c>
      <c r="D208" s="48">
        <f t="shared" si="18"/>
        <v>262.5871431390079</v>
      </c>
      <c r="E208" s="46">
        <f t="shared" si="21"/>
        <v>423.0070781431397</v>
      </c>
      <c r="F208" s="48">
        <f t="shared" si="20"/>
        <v>72252.9119671135</v>
      </c>
    </row>
    <row r="209" spans="1:6" ht="15">
      <c r="A209">
        <f t="shared" si="19"/>
        <v>197</v>
      </c>
      <c r="B209" s="48">
        <f t="shared" si="17"/>
        <v>72252.9119671135</v>
      </c>
      <c r="C209" s="48">
        <f t="shared" si="22"/>
        <v>685.5942212821476</v>
      </c>
      <c r="D209" s="48">
        <f t="shared" si="18"/>
        <v>264.1189014739855</v>
      </c>
      <c r="E209" s="46">
        <f t="shared" si="21"/>
        <v>421.4753198081621</v>
      </c>
      <c r="F209" s="48">
        <f t="shared" si="20"/>
        <v>71988.79306563952</v>
      </c>
    </row>
    <row r="210" spans="1:6" ht="15">
      <c r="A210">
        <f t="shared" si="19"/>
        <v>198</v>
      </c>
      <c r="B210" s="48">
        <f t="shared" si="17"/>
        <v>71988.79306563952</v>
      </c>
      <c r="C210" s="48">
        <f t="shared" si="22"/>
        <v>685.5942212821476</v>
      </c>
      <c r="D210" s="48">
        <f t="shared" si="18"/>
        <v>265.6595950659171</v>
      </c>
      <c r="E210" s="46">
        <f t="shared" si="21"/>
        <v>419.9346262162305</v>
      </c>
      <c r="F210" s="48">
        <f t="shared" si="20"/>
        <v>71723.13347057361</v>
      </c>
    </row>
    <row r="211" spans="1:6" ht="15">
      <c r="A211">
        <f t="shared" si="19"/>
        <v>199</v>
      </c>
      <c r="B211" s="48">
        <f t="shared" si="17"/>
        <v>71723.13347057361</v>
      </c>
      <c r="C211" s="48">
        <f t="shared" si="22"/>
        <v>685.5942212821476</v>
      </c>
      <c r="D211" s="48">
        <f t="shared" si="18"/>
        <v>267.2092760371349</v>
      </c>
      <c r="E211" s="46">
        <f t="shared" si="21"/>
        <v>418.3849452450127</v>
      </c>
      <c r="F211" s="48">
        <f t="shared" si="20"/>
        <v>71455.92419453648</v>
      </c>
    </row>
    <row r="212" spans="1:6" ht="15">
      <c r="A212">
        <f t="shared" si="19"/>
        <v>200</v>
      </c>
      <c r="B212" s="48">
        <f t="shared" si="17"/>
        <v>71455.92419453648</v>
      </c>
      <c r="C212" s="48">
        <f t="shared" si="22"/>
        <v>685.5942212821476</v>
      </c>
      <c r="D212" s="48">
        <f t="shared" si="18"/>
        <v>268.7679968140181</v>
      </c>
      <c r="E212" s="46">
        <f t="shared" si="21"/>
        <v>416.8262244681295</v>
      </c>
      <c r="F212" s="48">
        <f t="shared" si="20"/>
        <v>71187.15619772246</v>
      </c>
    </row>
    <row r="213" spans="1:6" ht="15">
      <c r="A213">
        <f t="shared" si="19"/>
        <v>201</v>
      </c>
      <c r="B213" s="48">
        <f t="shared" si="17"/>
        <v>71187.15619772246</v>
      </c>
      <c r="C213" s="48">
        <f t="shared" si="22"/>
        <v>685.5942212821476</v>
      </c>
      <c r="D213" s="48">
        <f t="shared" si="18"/>
        <v>270.3358101287665</v>
      </c>
      <c r="E213" s="46">
        <f t="shared" si="21"/>
        <v>415.2584111533811</v>
      </c>
      <c r="F213" s="48">
        <f t="shared" si="20"/>
        <v>70916.8203875937</v>
      </c>
    </row>
    <row r="214" spans="1:6" ht="15">
      <c r="A214">
        <f t="shared" si="19"/>
        <v>202</v>
      </c>
      <c r="B214" s="48">
        <f t="shared" si="17"/>
        <v>70916.8203875937</v>
      </c>
      <c r="C214" s="48">
        <f t="shared" si="22"/>
        <v>685.5942212821476</v>
      </c>
      <c r="D214" s="48">
        <f t="shared" si="18"/>
        <v>271.91276902118426</v>
      </c>
      <c r="E214" s="46">
        <f t="shared" si="21"/>
        <v>413.68145226096334</v>
      </c>
      <c r="F214" s="48">
        <f t="shared" si="20"/>
        <v>70644.90761857251</v>
      </c>
    </row>
    <row r="215" spans="1:6" ht="15">
      <c r="A215">
        <f t="shared" si="19"/>
        <v>203</v>
      </c>
      <c r="B215" s="48">
        <f t="shared" si="17"/>
        <v>70644.90761857251</v>
      </c>
      <c r="C215" s="48">
        <f t="shared" si="22"/>
        <v>685.5942212821476</v>
      </c>
      <c r="D215" s="48">
        <f t="shared" si="18"/>
        <v>273.49892684047455</v>
      </c>
      <c r="E215" s="46">
        <f t="shared" si="21"/>
        <v>412.09529444167305</v>
      </c>
      <c r="F215" s="48">
        <f t="shared" si="20"/>
        <v>70371.40869173204</v>
      </c>
    </row>
    <row r="216" spans="1:6" ht="15">
      <c r="A216">
        <f t="shared" si="19"/>
        <v>204</v>
      </c>
      <c r="B216" s="48">
        <f t="shared" si="17"/>
        <v>70371.40869173204</v>
      </c>
      <c r="C216" s="48">
        <f t="shared" si="22"/>
        <v>685.5942212821476</v>
      </c>
      <c r="D216" s="48">
        <f t="shared" si="18"/>
        <v>275.094337247044</v>
      </c>
      <c r="E216" s="46">
        <f t="shared" si="21"/>
        <v>410.4998840351036</v>
      </c>
      <c r="F216" s="48">
        <f t="shared" si="20"/>
        <v>70096.31435448499</v>
      </c>
    </row>
    <row r="217" spans="1:6" ht="15">
      <c r="A217">
        <f t="shared" si="19"/>
        <v>205</v>
      </c>
      <c r="B217" s="48">
        <f t="shared" si="17"/>
        <v>70096.31435448499</v>
      </c>
      <c r="C217" s="48">
        <f t="shared" si="22"/>
        <v>685.5942212821476</v>
      </c>
      <c r="D217" s="48">
        <f t="shared" si="18"/>
        <v>276.6990542143185</v>
      </c>
      <c r="E217" s="46">
        <f t="shared" si="21"/>
        <v>408.8951670678291</v>
      </c>
      <c r="F217" s="48">
        <f t="shared" si="20"/>
        <v>69819.61530027067</v>
      </c>
    </row>
    <row r="218" spans="1:6" ht="15">
      <c r="A218">
        <f t="shared" si="19"/>
        <v>206</v>
      </c>
      <c r="B218" s="48">
        <f t="shared" si="17"/>
        <v>69819.61530027067</v>
      </c>
      <c r="C218" s="48">
        <f t="shared" si="22"/>
        <v>685.5942212821476</v>
      </c>
      <c r="D218" s="48">
        <f t="shared" si="18"/>
        <v>278.3131320305686</v>
      </c>
      <c r="E218" s="46">
        <f t="shared" si="21"/>
        <v>407.281089251579</v>
      </c>
      <c r="F218" s="48">
        <f t="shared" si="20"/>
        <v>69541.3021682401</v>
      </c>
    </row>
    <row r="219" spans="1:6" ht="15">
      <c r="A219">
        <f t="shared" si="19"/>
        <v>207</v>
      </c>
      <c r="B219" s="48">
        <f t="shared" si="17"/>
        <v>69541.3021682401</v>
      </c>
      <c r="C219" s="48">
        <f t="shared" si="22"/>
        <v>685.5942212821476</v>
      </c>
      <c r="D219" s="48">
        <f t="shared" si="18"/>
        <v>279.936625300747</v>
      </c>
      <c r="E219" s="46">
        <f t="shared" si="21"/>
        <v>405.6575959814006</v>
      </c>
      <c r="F219" s="48">
        <f t="shared" si="20"/>
        <v>69261.36554293935</v>
      </c>
    </row>
    <row r="220" spans="1:6" ht="15">
      <c r="A220">
        <f t="shared" si="19"/>
        <v>208</v>
      </c>
      <c r="B220" s="48">
        <f t="shared" si="17"/>
        <v>69261.36554293935</v>
      </c>
      <c r="C220" s="48">
        <f t="shared" si="22"/>
        <v>685.5942212821476</v>
      </c>
      <c r="D220" s="48">
        <f t="shared" si="18"/>
        <v>281.5695889483347</v>
      </c>
      <c r="E220" s="46">
        <f t="shared" si="21"/>
        <v>404.0246323338129</v>
      </c>
      <c r="F220" s="48">
        <f t="shared" si="20"/>
        <v>68979.79595399102</v>
      </c>
    </row>
    <row r="221" spans="1:6" ht="15">
      <c r="A221">
        <f t="shared" si="19"/>
        <v>209</v>
      </c>
      <c r="B221" s="48">
        <f t="shared" si="17"/>
        <v>68979.79595399102</v>
      </c>
      <c r="C221" s="48">
        <f t="shared" si="22"/>
        <v>685.5942212821476</v>
      </c>
      <c r="D221" s="48">
        <f t="shared" si="18"/>
        <v>283.2120782171999</v>
      </c>
      <c r="E221" s="46">
        <f t="shared" si="21"/>
        <v>402.3821430649477</v>
      </c>
      <c r="F221" s="48">
        <f t="shared" si="20"/>
        <v>68696.58387577382</v>
      </c>
    </row>
    <row r="222" spans="1:6" ht="15">
      <c r="A222">
        <f t="shared" si="19"/>
        <v>210</v>
      </c>
      <c r="B222" s="48">
        <f t="shared" si="17"/>
        <v>68696.58387577382</v>
      </c>
      <c r="C222" s="48">
        <f t="shared" si="22"/>
        <v>685.5942212821476</v>
      </c>
      <c r="D222" s="48">
        <f t="shared" si="18"/>
        <v>284.8641486734669</v>
      </c>
      <c r="E222" s="46">
        <f t="shared" si="21"/>
        <v>400.7300726086807</v>
      </c>
      <c r="F222" s="48">
        <f t="shared" si="20"/>
        <v>68411.71972710035</v>
      </c>
    </row>
    <row r="223" spans="1:6" ht="15">
      <c r="A223">
        <f t="shared" si="19"/>
        <v>211</v>
      </c>
      <c r="B223" s="48">
        <f t="shared" si="17"/>
        <v>68411.71972710035</v>
      </c>
      <c r="C223" s="48">
        <f t="shared" si="22"/>
        <v>685.5942212821476</v>
      </c>
      <c r="D223" s="48">
        <f t="shared" si="18"/>
        <v>286.52585620739546</v>
      </c>
      <c r="E223" s="46">
        <f t="shared" si="21"/>
        <v>399.06836507475214</v>
      </c>
      <c r="F223" s="48">
        <f t="shared" si="20"/>
        <v>68125.19387089295</v>
      </c>
    </row>
    <row r="224" spans="1:6" ht="15">
      <c r="A224">
        <f t="shared" si="19"/>
        <v>212</v>
      </c>
      <c r="B224" s="48">
        <f t="shared" si="17"/>
        <v>68125.19387089295</v>
      </c>
      <c r="C224" s="48">
        <f t="shared" si="22"/>
        <v>685.5942212821476</v>
      </c>
      <c r="D224" s="48">
        <f t="shared" si="18"/>
        <v>288.197257035272</v>
      </c>
      <c r="E224" s="46">
        <f t="shared" si="21"/>
        <v>397.3969642468756</v>
      </c>
      <c r="F224" s="48">
        <f t="shared" si="20"/>
        <v>67836.99661385769</v>
      </c>
    </row>
    <row r="225" spans="1:6" ht="15">
      <c r="A225">
        <f t="shared" si="19"/>
        <v>213</v>
      </c>
      <c r="B225" s="48">
        <f t="shared" si="17"/>
        <v>67836.99661385769</v>
      </c>
      <c r="C225" s="48">
        <f t="shared" si="22"/>
        <v>685.5942212821476</v>
      </c>
      <c r="D225" s="48">
        <f t="shared" si="18"/>
        <v>289.87840770131106</v>
      </c>
      <c r="E225" s="46">
        <f t="shared" si="21"/>
        <v>395.71581358083654</v>
      </c>
      <c r="F225" s="48">
        <f t="shared" si="20"/>
        <v>67547.11820615637</v>
      </c>
    </row>
    <row r="226" spans="1:6" ht="15">
      <c r="A226">
        <f t="shared" si="19"/>
        <v>214</v>
      </c>
      <c r="B226" s="48">
        <f t="shared" si="17"/>
        <v>67547.11820615637</v>
      </c>
      <c r="C226" s="48">
        <f t="shared" si="22"/>
        <v>685.5942212821476</v>
      </c>
      <c r="D226" s="48">
        <f t="shared" si="18"/>
        <v>291.56936507956874</v>
      </c>
      <c r="E226" s="46">
        <f t="shared" si="21"/>
        <v>394.02485620257886</v>
      </c>
      <c r="F226" s="48">
        <f t="shared" si="20"/>
        <v>67255.5488410768</v>
      </c>
    </row>
    <row r="227" spans="1:6" ht="15">
      <c r="A227">
        <f t="shared" si="19"/>
        <v>215</v>
      </c>
      <c r="B227" s="48">
        <f t="shared" si="17"/>
        <v>67255.5488410768</v>
      </c>
      <c r="C227" s="48">
        <f t="shared" si="22"/>
        <v>685.5942212821476</v>
      </c>
      <c r="D227" s="48">
        <f t="shared" si="18"/>
        <v>293.2701863758662</v>
      </c>
      <c r="E227" s="46">
        <f t="shared" si="21"/>
        <v>392.3240349062814</v>
      </c>
      <c r="F227" s="48">
        <f t="shared" si="20"/>
        <v>66962.27865470093</v>
      </c>
    </row>
    <row r="228" spans="1:6" ht="15">
      <c r="A228">
        <f t="shared" si="19"/>
        <v>216</v>
      </c>
      <c r="B228" s="48">
        <f t="shared" si="17"/>
        <v>66962.27865470093</v>
      </c>
      <c r="C228" s="48">
        <f t="shared" si="22"/>
        <v>685.5942212821476</v>
      </c>
      <c r="D228" s="48">
        <f t="shared" si="18"/>
        <v>294.98092912972544</v>
      </c>
      <c r="E228" s="46">
        <f t="shared" si="21"/>
        <v>390.61329215242216</v>
      </c>
      <c r="F228" s="48">
        <f t="shared" si="20"/>
        <v>66667.2977255712</v>
      </c>
    </row>
    <row r="229" spans="1:6" ht="15">
      <c r="A229">
        <f t="shared" si="19"/>
        <v>217</v>
      </c>
      <c r="B229" s="48">
        <f t="shared" si="17"/>
        <v>66667.2977255712</v>
      </c>
      <c r="C229" s="48">
        <f t="shared" si="22"/>
        <v>685.5942212821476</v>
      </c>
      <c r="D229" s="48">
        <f t="shared" si="18"/>
        <v>296.7016512163155</v>
      </c>
      <c r="E229" s="46">
        <f t="shared" si="21"/>
        <v>388.8925700658321</v>
      </c>
      <c r="F229" s="48">
        <f t="shared" si="20"/>
        <v>66370.5960743549</v>
      </c>
    </row>
    <row r="230" spans="1:6" ht="15">
      <c r="A230">
        <f t="shared" si="19"/>
        <v>218</v>
      </c>
      <c r="B230" s="48">
        <f t="shared" si="17"/>
        <v>66370.5960743549</v>
      </c>
      <c r="C230" s="48">
        <f t="shared" si="22"/>
        <v>685.5942212821476</v>
      </c>
      <c r="D230" s="48">
        <f t="shared" si="18"/>
        <v>298.43241084841065</v>
      </c>
      <c r="E230" s="46">
        <f t="shared" si="21"/>
        <v>387.16181043373695</v>
      </c>
      <c r="F230" s="48">
        <f t="shared" si="20"/>
        <v>66072.16366350648</v>
      </c>
    </row>
    <row r="231" spans="1:6" ht="15">
      <c r="A231">
        <f t="shared" si="19"/>
        <v>219</v>
      </c>
      <c r="B231" s="48">
        <f t="shared" si="17"/>
        <v>66072.16366350648</v>
      </c>
      <c r="C231" s="48">
        <f t="shared" si="22"/>
        <v>685.5942212821476</v>
      </c>
      <c r="D231" s="48">
        <f t="shared" si="18"/>
        <v>300.17326657835974</v>
      </c>
      <c r="E231" s="46">
        <f t="shared" si="21"/>
        <v>385.42095470378786</v>
      </c>
      <c r="F231" s="48">
        <f t="shared" si="20"/>
        <v>65771.99039692811</v>
      </c>
    </row>
    <row r="232" spans="1:6" ht="15">
      <c r="A232">
        <f t="shared" si="19"/>
        <v>220</v>
      </c>
      <c r="B232" s="48">
        <f t="shared" si="17"/>
        <v>65771.99039692811</v>
      </c>
      <c r="C232" s="48">
        <f t="shared" si="22"/>
        <v>685.5942212821476</v>
      </c>
      <c r="D232" s="48">
        <f t="shared" si="18"/>
        <v>301.9242773000669</v>
      </c>
      <c r="E232" s="46">
        <f t="shared" si="21"/>
        <v>383.6699439820807</v>
      </c>
      <c r="F232" s="48">
        <f t="shared" si="20"/>
        <v>65470.06611962805</v>
      </c>
    </row>
    <row r="233" spans="1:6" ht="15">
      <c r="A233">
        <f t="shared" si="19"/>
        <v>221</v>
      </c>
      <c r="B233" s="48">
        <f t="shared" si="17"/>
        <v>65470.06611962805</v>
      </c>
      <c r="C233" s="48">
        <f t="shared" si="22"/>
        <v>685.5942212821476</v>
      </c>
      <c r="D233" s="48">
        <f t="shared" si="18"/>
        <v>303.685502250984</v>
      </c>
      <c r="E233" s="46">
        <f t="shared" si="21"/>
        <v>381.9087190311636</v>
      </c>
      <c r="F233" s="48">
        <f t="shared" si="20"/>
        <v>65166.380617377064</v>
      </c>
    </row>
    <row r="234" spans="1:6" ht="15">
      <c r="A234">
        <f t="shared" si="19"/>
        <v>222</v>
      </c>
      <c r="B234" s="48">
        <f t="shared" si="17"/>
        <v>65166.380617377064</v>
      </c>
      <c r="C234" s="48">
        <f t="shared" si="22"/>
        <v>685.5942212821476</v>
      </c>
      <c r="D234" s="48">
        <f t="shared" si="18"/>
        <v>305.45700101411467</v>
      </c>
      <c r="E234" s="46">
        <f t="shared" si="21"/>
        <v>380.13722026803293</v>
      </c>
      <c r="F234" s="48">
        <f t="shared" si="20"/>
        <v>64860.92361636295</v>
      </c>
    </row>
    <row r="235" spans="1:6" ht="15">
      <c r="A235">
        <f t="shared" si="19"/>
        <v>223</v>
      </c>
      <c r="B235" s="48">
        <f t="shared" si="17"/>
        <v>64860.92361636295</v>
      </c>
      <c r="C235" s="48">
        <f t="shared" si="22"/>
        <v>685.5942212821476</v>
      </c>
      <c r="D235" s="48">
        <f t="shared" si="18"/>
        <v>307.23883352003037</v>
      </c>
      <c r="E235" s="46">
        <f t="shared" si="21"/>
        <v>378.35538776211723</v>
      </c>
      <c r="F235" s="48">
        <f t="shared" si="20"/>
        <v>64553.684782842916</v>
      </c>
    </row>
    <row r="236" spans="1:6" ht="15">
      <c r="A236">
        <f t="shared" si="19"/>
        <v>224</v>
      </c>
      <c r="B236" s="48">
        <f t="shared" si="17"/>
        <v>64553.684782842916</v>
      </c>
      <c r="C236" s="48">
        <f t="shared" si="22"/>
        <v>685.5942212821476</v>
      </c>
      <c r="D236" s="48">
        <f t="shared" si="18"/>
        <v>309.0310600488972</v>
      </c>
      <c r="E236" s="46">
        <f t="shared" si="21"/>
        <v>376.5631612332504</v>
      </c>
      <c r="F236" s="48">
        <f t="shared" si="20"/>
        <v>64244.65372279402</v>
      </c>
    </row>
    <row r="237" spans="1:6" ht="15">
      <c r="A237">
        <f t="shared" si="19"/>
        <v>225</v>
      </c>
      <c r="B237" s="48">
        <f t="shared" si="17"/>
        <v>64244.65372279402</v>
      </c>
      <c r="C237" s="48">
        <f t="shared" si="22"/>
        <v>685.5942212821476</v>
      </c>
      <c r="D237" s="48">
        <f t="shared" si="18"/>
        <v>310.8337412325158</v>
      </c>
      <c r="E237" s="46">
        <f t="shared" si="21"/>
        <v>374.7604800496318</v>
      </c>
      <c r="F237" s="48">
        <f t="shared" si="20"/>
        <v>63933.81998156151</v>
      </c>
    </row>
    <row r="238" spans="1:6" ht="15">
      <c r="A238">
        <f t="shared" si="19"/>
        <v>226</v>
      </c>
      <c r="B238" s="48">
        <f t="shared" si="17"/>
        <v>63933.81998156151</v>
      </c>
      <c r="C238" s="48">
        <f t="shared" si="22"/>
        <v>685.5942212821476</v>
      </c>
      <c r="D238" s="48">
        <f t="shared" si="18"/>
        <v>312.6469380563721</v>
      </c>
      <c r="E238" s="46">
        <f t="shared" si="21"/>
        <v>372.9472832257755</v>
      </c>
      <c r="F238" s="48">
        <f t="shared" si="20"/>
        <v>63621.173043505136</v>
      </c>
    </row>
    <row r="239" spans="1:6" ht="15">
      <c r="A239">
        <f t="shared" si="19"/>
        <v>227</v>
      </c>
      <c r="B239" s="48">
        <f t="shared" si="17"/>
        <v>63621.173043505136</v>
      </c>
      <c r="C239" s="48">
        <f t="shared" si="22"/>
        <v>685.5942212821476</v>
      </c>
      <c r="D239" s="48">
        <f t="shared" si="18"/>
        <v>314.4707118617009</v>
      </c>
      <c r="E239" s="46">
        <f t="shared" si="21"/>
        <v>371.1235094204467</v>
      </c>
      <c r="F239" s="48">
        <f t="shared" si="20"/>
        <v>63306.702331643435</v>
      </c>
    </row>
    <row r="240" spans="1:6" ht="15">
      <c r="A240">
        <f t="shared" si="19"/>
        <v>228</v>
      </c>
      <c r="B240" s="48">
        <f t="shared" si="17"/>
        <v>63306.702331643435</v>
      </c>
      <c r="C240" s="48">
        <f t="shared" si="22"/>
        <v>685.5942212821476</v>
      </c>
      <c r="D240" s="48">
        <f t="shared" si="18"/>
        <v>316.3051243475609</v>
      </c>
      <c r="E240" s="46">
        <f t="shared" si="21"/>
        <v>369.2890969345867</v>
      </c>
      <c r="F240" s="48">
        <f t="shared" si="20"/>
        <v>62990.39720729587</v>
      </c>
    </row>
    <row r="241" spans="1:6" ht="15">
      <c r="A241">
        <f t="shared" si="19"/>
        <v>229</v>
      </c>
      <c r="B241" s="48">
        <f t="shared" si="17"/>
        <v>62990.39720729587</v>
      </c>
      <c r="C241" s="48">
        <f t="shared" si="22"/>
        <v>685.5942212821476</v>
      </c>
      <c r="D241" s="48">
        <f t="shared" si="18"/>
        <v>318.15023757292164</v>
      </c>
      <c r="E241" s="46">
        <f t="shared" si="21"/>
        <v>367.44398370922596</v>
      </c>
      <c r="F241" s="48">
        <f t="shared" si="20"/>
        <v>62672.246969722946</v>
      </c>
    </row>
    <row r="242" spans="1:6" ht="15">
      <c r="A242">
        <f t="shared" si="19"/>
        <v>230</v>
      </c>
      <c r="B242" s="48">
        <f t="shared" si="17"/>
        <v>62672.246969722946</v>
      </c>
      <c r="C242" s="48">
        <f t="shared" si="22"/>
        <v>685.5942212821476</v>
      </c>
      <c r="D242" s="48">
        <f t="shared" si="18"/>
        <v>320.0061139587637</v>
      </c>
      <c r="E242" s="46">
        <f t="shared" si="21"/>
        <v>365.5881073233839</v>
      </c>
      <c r="F242" s="48">
        <f t="shared" si="20"/>
        <v>62352.24085576418</v>
      </c>
    </row>
    <row r="243" spans="1:6" ht="15">
      <c r="A243">
        <f t="shared" si="19"/>
        <v>231</v>
      </c>
      <c r="B243" s="48">
        <f t="shared" si="17"/>
        <v>62352.24085576418</v>
      </c>
      <c r="C243" s="48">
        <f t="shared" si="22"/>
        <v>685.5942212821476</v>
      </c>
      <c r="D243" s="48">
        <f t="shared" si="18"/>
        <v>321.8728162901898</v>
      </c>
      <c r="E243" s="46">
        <f t="shared" si="21"/>
        <v>363.7214049919578</v>
      </c>
      <c r="F243" s="48">
        <f t="shared" si="20"/>
        <v>62030.36803947399</v>
      </c>
    </row>
    <row r="244" spans="1:6" ht="15">
      <c r="A244">
        <f t="shared" si="19"/>
        <v>232</v>
      </c>
      <c r="B244" s="48">
        <f t="shared" si="17"/>
        <v>62030.36803947399</v>
      </c>
      <c r="C244" s="48">
        <f t="shared" si="22"/>
        <v>685.5942212821476</v>
      </c>
      <c r="D244" s="48">
        <f t="shared" si="18"/>
        <v>323.75040771854924</v>
      </c>
      <c r="E244" s="46">
        <f t="shared" si="21"/>
        <v>361.84381356359836</v>
      </c>
      <c r="F244" s="48">
        <f t="shared" si="20"/>
        <v>61706.61763175544</v>
      </c>
    </row>
    <row r="245" spans="1:6" ht="15">
      <c r="A245">
        <f t="shared" si="19"/>
        <v>233</v>
      </c>
      <c r="B245" s="48">
        <f t="shared" si="17"/>
        <v>61706.61763175544</v>
      </c>
      <c r="C245" s="48">
        <f t="shared" si="22"/>
        <v>685.5942212821476</v>
      </c>
      <c r="D245" s="48">
        <f t="shared" si="18"/>
        <v>325.63895176357414</v>
      </c>
      <c r="E245" s="46">
        <f t="shared" si="21"/>
        <v>359.95526951857346</v>
      </c>
      <c r="F245" s="48">
        <f t="shared" si="20"/>
        <v>61380.978679991866</v>
      </c>
    </row>
    <row r="246" spans="1:6" ht="15">
      <c r="A246">
        <f t="shared" si="19"/>
        <v>234</v>
      </c>
      <c r="B246" s="48">
        <f t="shared" si="17"/>
        <v>61380.978679991866</v>
      </c>
      <c r="C246" s="48">
        <f t="shared" si="22"/>
        <v>685.5942212821476</v>
      </c>
      <c r="D246" s="48">
        <f t="shared" si="18"/>
        <v>327.53851231552835</v>
      </c>
      <c r="E246" s="46">
        <f t="shared" si="21"/>
        <v>358.05570896661925</v>
      </c>
      <c r="F246" s="48">
        <f t="shared" si="20"/>
        <v>61053.44016767634</v>
      </c>
    </row>
    <row r="247" spans="1:6" ht="15">
      <c r="A247">
        <f t="shared" si="19"/>
        <v>235</v>
      </c>
      <c r="B247" s="48">
        <f t="shared" si="17"/>
        <v>61053.44016767634</v>
      </c>
      <c r="C247" s="48">
        <f t="shared" si="22"/>
        <v>685.5942212821476</v>
      </c>
      <c r="D247" s="48">
        <f t="shared" si="18"/>
        <v>329.4491536373689</v>
      </c>
      <c r="E247" s="46">
        <f t="shared" si="21"/>
        <v>356.1450676447787</v>
      </c>
      <c r="F247" s="48">
        <f t="shared" si="20"/>
        <v>60723.99101403897</v>
      </c>
    </row>
    <row r="248" spans="1:6" ht="15">
      <c r="A248">
        <f t="shared" si="19"/>
        <v>236</v>
      </c>
      <c r="B248" s="48">
        <f t="shared" si="17"/>
        <v>60723.99101403897</v>
      </c>
      <c r="C248" s="48">
        <f t="shared" si="22"/>
        <v>685.5942212821476</v>
      </c>
      <c r="D248" s="48">
        <f t="shared" si="18"/>
        <v>331.37094036692025</v>
      </c>
      <c r="E248" s="46">
        <f t="shared" si="21"/>
        <v>354.22328091522735</v>
      </c>
      <c r="F248" s="48">
        <f t="shared" si="20"/>
        <v>60392.62007367205</v>
      </c>
    </row>
    <row r="249" spans="1:6" ht="15">
      <c r="A249">
        <f t="shared" si="19"/>
        <v>237</v>
      </c>
      <c r="B249" s="48">
        <f t="shared" si="17"/>
        <v>60392.62007367205</v>
      </c>
      <c r="C249" s="48">
        <f t="shared" si="22"/>
        <v>685.5942212821476</v>
      </c>
      <c r="D249" s="48">
        <f t="shared" si="18"/>
        <v>333.3039375190606</v>
      </c>
      <c r="E249" s="46">
        <f t="shared" si="21"/>
        <v>352.290283763087</v>
      </c>
      <c r="F249" s="48">
        <f t="shared" si="20"/>
        <v>60059.316136152986</v>
      </c>
    </row>
    <row r="250" spans="1:6" ht="15">
      <c r="A250">
        <f t="shared" si="19"/>
        <v>238</v>
      </c>
      <c r="B250" s="48">
        <f aca="true" t="shared" si="23" ref="B250:B313">F249</f>
        <v>60059.316136152986</v>
      </c>
      <c r="C250" s="48">
        <f t="shared" si="22"/>
        <v>685.5942212821476</v>
      </c>
      <c r="D250" s="48">
        <f aca="true" t="shared" si="24" ref="D250:D313">C250-E250</f>
        <v>335.2482104879218</v>
      </c>
      <c r="E250" s="46">
        <f t="shared" si="21"/>
        <v>350.3460107942258</v>
      </c>
      <c r="F250" s="48">
        <f t="shared" si="20"/>
        <v>59724.06792566506</v>
      </c>
    </row>
    <row r="251" spans="1:6" ht="15">
      <c r="A251">
        <f aca="true" t="shared" si="25" ref="A251:A314">A250+1</f>
        <v>239</v>
      </c>
      <c r="B251" s="48">
        <f t="shared" si="23"/>
        <v>59724.06792566506</v>
      </c>
      <c r="C251" s="48">
        <f t="shared" si="22"/>
        <v>685.5942212821476</v>
      </c>
      <c r="D251" s="48">
        <f t="shared" si="24"/>
        <v>337.2038250491014</v>
      </c>
      <c r="E251" s="46">
        <f t="shared" si="21"/>
        <v>348.3903962330462</v>
      </c>
      <c r="F251" s="48">
        <f t="shared" si="20"/>
        <v>59386.86410061596</v>
      </c>
    </row>
    <row r="252" spans="1:6" ht="15">
      <c r="A252">
        <f t="shared" si="25"/>
        <v>240</v>
      </c>
      <c r="B252" s="48">
        <f t="shared" si="23"/>
        <v>59386.86410061596</v>
      </c>
      <c r="C252" s="48">
        <f t="shared" si="22"/>
        <v>685.5942212821476</v>
      </c>
      <c r="D252" s="48">
        <f t="shared" si="24"/>
        <v>339.1708473618878</v>
      </c>
      <c r="E252" s="46">
        <f t="shared" si="21"/>
        <v>346.4233739202598</v>
      </c>
      <c r="F252" s="48">
        <f t="shared" si="20"/>
        <v>59047.693253254074</v>
      </c>
    </row>
    <row r="253" spans="1:6" ht="15">
      <c r="A253">
        <f t="shared" si="25"/>
        <v>241</v>
      </c>
      <c r="B253" s="48">
        <f t="shared" si="23"/>
        <v>59047.693253254074</v>
      </c>
      <c r="C253" s="48">
        <f t="shared" si="22"/>
        <v>685.5942212821476</v>
      </c>
      <c r="D253" s="48">
        <f t="shared" si="24"/>
        <v>341.1493439714988</v>
      </c>
      <c r="E253" s="46">
        <f t="shared" si="21"/>
        <v>344.4448773106488</v>
      </c>
      <c r="F253" s="48">
        <f t="shared" si="20"/>
        <v>58706.543909282576</v>
      </c>
    </row>
    <row r="254" spans="1:6" ht="15">
      <c r="A254">
        <f t="shared" si="25"/>
        <v>242</v>
      </c>
      <c r="B254" s="48">
        <f t="shared" si="23"/>
        <v>58706.543909282576</v>
      </c>
      <c r="C254" s="48">
        <f t="shared" si="22"/>
        <v>685.5942212821476</v>
      </c>
      <c r="D254" s="48">
        <f t="shared" si="24"/>
        <v>343.1393818113325</v>
      </c>
      <c r="E254" s="46">
        <f t="shared" si="21"/>
        <v>342.4548394708151</v>
      </c>
      <c r="F254" s="48">
        <f t="shared" si="20"/>
        <v>58363.40452747124</v>
      </c>
    </row>
    <row r="255" spans="1:6" ht="15">
      <c r="A255">
        <f t="shared" si="25"/>
        <v>243</v>
      </c>
      <c r="B255" s="48">
        <f t="shared" si="23"/>
        <v>58363.40452747124</v>
      </c>
      <c r="C255" s="48">
        <f t="shared" si="22"/>
        <v>685.5942212821476</v>
      </c>
      <c r="D255" s="48">
        <f t="shared" si="24"/>
        <v>345.141028205232</v>
      </c>
      <c r="E255" s="46">
        <f t="shared" si="21"/>
        <v>340.4531930769156</v>
      </c>
      <c r="F255" s="48">
        <f t="shared" si="20"/>
        <v>58018.26349926601</v>
      </c>
    </row>
    <row r="256" spans="1:6" ht="15">
      <c r="A256">
        <f t="shared" si="25"/>
        <v>244</v>
      </c>
      <c r="B256" s="48">
        <f t="shared" si="23"/>
        <v>58018.26349926601</v>
      </c>
      <c r="C256" s="48">
        <f t="shared" si="22"/>
        <v>685.5942212821476</v>
      </c>
      <c r="D256" s="48">
        <f t="shared" si="24"/>
        <v>347.1543508697625</v>
      </c>
      <c r="E256" s="46">
        <f t="shared" si="21"/>
        <v>338.4398704123851</v>
      </c>
      <c r="F256" s="48">
        <f t="shared" si="20"/>
        <v>57671.109148396245</v>
      </c>
    </row>
    <row r="257" spans="1:6" ht="15">
      <c r="A257">
        <f t="shared" si="25"/>
        <v>245</v>
      </c>
      <c r="B257" s="48">
        <f t="shared" si="23"/>
        <v>57671.109148396245</v>
      </c>
      <c r="C257" s="48">
        <f t="shared" si="22"/>
        <v>685.5942212821476</v>
      </c>
      <c r="D257" s="48">
        <f t="shared" si="24"/>
        <v>349.1794179165028</v>
      </c>
      <c r="E257" s="46">
        <f t="shared" si="21"/>
        <v>336.4148033656448</v>
      </c>
      <c r="F257" s="48">
        <f t="shared" si="20"/>
        <v>57321.929730479744</v>
      </c>
    </row>
    <row r="258" spans="1:6" ht="15">
      <c r="A258">
        <f t="shared" si="25"/>
        <v>246</v>
      </c>
      <c r="B258" s="48">
        <f t="shared" si="23"/>
        <v>57321.929730479744</v>
      </c>
      <c r="C258" s="48">
        <f t="shared" si="22"/>
        <v>685.5942212821476</v>
      </c>
      <c r="D258" s="48">
        <f t="shared" si="24"/>
        <v>351.2162978543491</v>
      </c>
      <c r="E258" s="46">
        <f t="shared" si="21"/>
        <v>334.3779234277985</v>
      </c>
      <c r="F258" s="48">
        <f t="shared" si="20"/>
        <v>56970.713432625394</v>
      </c>
    </row>
    <row r="259" spans="1:6" ht="15">
      <c r="A259">
        <f t="shared" si="25"/>
        <v>247</v>
      </c>
      <c r="B259" s="48">
        <f t="shared" si="23"/>
        <v>56970.713432625394</v>
      </c>
      <c r="C259" s="48">
        <f t="shared" si="22"/>
        <v>685.5942212821476</v>
      </c>
      <c r="D259" s="48">
        <f t="shared" si="24"/>
        <v>353.26505959183277</v>
      </c>
      <c r="E259" s="46">
        <f t="shared" si="21"/>
        <v>332.32916169031483</v>
      </c>
      <c r="F259" s="48">
        <f t="shared" si="20"/>
        <v>56617.44837303356</v>
      </c>
    </row>
    <row r="260" spans="1:6" ht="15">
      <c r="A260">
        <f t="shared" si="25"/>
        <v>248</v>
      </c>
      <c r="B260" s="48">
        <f t="shared" si="23"/>
        <v>56617.44837303356</v>
      </c>
      <c r="C260" s="48">
        <f t="shared" si="22"/>
        <v>685.5942212821476</v>
      </c>
      <c r="D260" s="48">
        <f t="shared" si="24"/>
        <v>355.3257724394518</v>
      </c>
      <c r="E260" s="46">
        <f t="shared" si="21"/>
        <v>330.2684488426958</v>
      </c>
      <c r="F260" s="48">
        <f t="shared" si="20"/>
        <v>56262.12260059411</v>
      </c>
    </row>
    <row r="261" spans="1:6" ht="15">
      <c r="A261">
        <f t="shared" si="25"/>
        <v>249</v>
      </c>
      <c r="B261" s="48">
        <f t="shared" si="23"/>
        <v>56262.12260059411</v>
      </c>
      <c r="C261" s="48">
        <f t="shared" si="22"/>
        <v>685.5942212821476</v>
      </c>
      <c r="D261" s="48">
        <f t="shared" si="24"/>
        <v>357.39850611201524</v>
      </c>
      <c r="E261" s="46">
        <f t="shared" si="21"/>
        <v>328.19571517013236</v>
      </c>
      <c r="F261" s="48">
        <f t="shared" si="20"/>
        <v>55904.724094482095</v>
      </c>
    </row>
    <row r="262" spans="1:6" ht="15">
      <c r="A262">
        <f t="shared" si="25"/>
        <v>250</v>
      </c>
      <c r="B262" s="48">
        <f t="shared" si="23"/>
        <v>55904.724094482095</v>
      </c>
      <c r="C262" s="48">
        <f t="shared" si="22"/>
        <v>685.5942212821476</v>
      </c>
      <c r="D262" s="48">
        <f t="shared" si="24"/>
        <v>359.483330731002</v>
      </c>
      <c r="E262" s="46">
        <f t="shared" si="21"/>
        <v>326.1108905511456</v>
      </c>
      <c r="F262" s="48">
        <f t="shared" si="20"/>
        <v>55545.24076375109</v>
      </c>
    </row>
    <row r="263" spans="1:6" ht="15">
      <c r="A263">
        <f t="shared" si="25"/>
        <v>251</v>
      </c>
      <c r="B263" s="48">
        <f t="shared" si="23"/>
        <v>55545.24076375109</v>
      </c>
      <c r="C263" s="48">
        <f t="shared" si="22"/>
        <v>685.5942212821476</v>
      </c>
      <c r="D263" s="48">
        <f t="shared" si="24"/>
        <v>361.58031682693286</v>
      </c>
      <c r="E263" s="46">
        <f t="shared" si="21"/>
        <v>324.01390445521474</v>
      </c>
      <c r="F263" s="48">
        <f t="shared" si="20"/>
        <v>55183.66044692416</v>
      </c>
    </row>
    <row r="264" spans="1:6" ht="15">
      <c r="A264">
        <f t="shared" si="25"/>
        <v>252</v>
      </c>
      <c r="B264" s="48">
        <f t="shared" si="23"/>
        <v>55183.66044692416</v>
      </c>
      <c r="C264" s="48">
        <f t="shared" si="22"/>
        <v>685.5942212821476</v>
      </c>
      <c r="D264" s="48">
        <f t="shared" si="24"/>
        <v>363.68953534175665</v>
      </c>
      <c r="E264" s="46">
        <f t="shared" si="21"/>
        <v>321.90468594039095</v>
      </c>
      <c r="F264" s="48">
        <f t="shared" si="20"/>
        <v>54819.9709115824</v>
      </c>
    </row>
    <row r="265" spans="1:6" ht="15">
      <c r="A265">
        <f t="shared" si="25"/>
        <v>253</v>
      </c>
      <c r="B265" s="48">
        <f t="shared" si="23"/>
        <v>54819.9709115824</v>
      </c>
      <c r="C265" s="48">
        <f t="shared" si="22"/>
        <v>685.5942212821476</v>
      </c>
      <c r="D265" s="48">
        <f t="shared" si="24"/>
        <v>365.8110576312502</v>
      </c>
      <c r="E265" s="46">
        <f t="shared" si="21"/>
        <v>319.7831636508974</v>
      </c>
      <c r="F265" s="48">
        <f t="shared" si="20"/>
        <v>54454.15985395115</v>
      </c>
    </row>
    <row r="266" spans="1:6" ht="15">
      <c r="A266">
        <f t="shared" si="25"/>
        <v>254</v>
      </c>
      <c r="B266" s="48">
        <f t="shared" si="23"/>
        <v>54454.15985395115</v>
      </c>
      <c r="C266" s="48">
        <f t="shared" si="22"/>
        <v>685.5942212821476</v>
      </c>
      <c r="D266" s="48">
        <f t="shared" si="24"/>
        <v>367.9449554674325</v>
      </c>
      <c r="E266" s="46">
        <f t="shared" si="21"/>
        <v>317.6492658147151</v>
      </c>
      <c r="F266" s="48">
        <f t="shared" si="20"/>
        <v>54086.21489848371</v>
      </c>
    </row>
    <row r="267" spans="1:6" ht="15">
      <c r="A267">
        <f t="shared" si="25"/>
        <v>255</v>
      </c>
      <c r="B267" s="48">
        <f t="shared" si="23"/>
        <v>54086.21489848371</v>
      </c>
      <c r="C267" s="48">
        <f t="shared" si="22"/>
        <v>685.5942212821476</v>
      </c>
      <c r="D267" s="48">
        <f t="shared" si="24"/>
        <v>370.0913010409926</v>
      </c>
      <c r="E267" s="46">
        <f t="shared" si="21"/>
        <v>315.502920241155</v>
      </c>
      <c r="F267" s="48">
        <f t="shared" si="20"/>
        <v>53716.12359744272</v>
      </c>
    </row>
    <row r="268" spans="1:6" ht="15">
      <c r="A268">
        <f t="shared" si="25"/>
        <v>256</v>
      </c>
      <c r="B268" s="48">
        <f t="shared" si="23"/>
        <v>53716.12359744272</v>
      </c>
      <c r="C268" s="48">
        <f t="shared" si="22"/>
        <v>685.5942212821476</v>
      </c>
      <c r="D268" s="48">
        <f t="shared" si="24"/>
        <v>372.2501669637317</v>
      </c>
      <c r="E268" s="46">
        <f t="shared" si="21"/>
        <v>313.3440543184159</v>
      </c>
      <c r="F268" s="48">
        <f t="shared" si="20"/>
        <v>53343.87343047898</v>
      </c>
    </row>
    <row r="269" spans="1:6" ht="15">
      <c r="A269">
        <f t="shared" si="25"/>
        <v>257</v>
      </c>
      <c r="B269" s="48">
        <f t="shared" si="23"/>
        <v>53343.87343047898</v>
      </c>
      <c r="C269" s="48">
        <f t="shared" si="22"/>
        <v>685.5942212821476</v>
      </c>
      <c r="D269" s="48">
        <f t="shared" si="24"/>
        <v>374.42162627102016</v>
      </c>
      <c r="E269" s="46">
        <f t="shared" si="21"/>
        <v>311.17259501112744</v>
      </c>
      <c r="F269" s="48">
        <f aca="true" t="shared" si="26" ref="F269:F332">B269-D269</f>
        <v>52969.451804207965</v>
      </c>
    </row>
    <row r="270" spans="1:6" ht="15">
      <c r="A270">
        <f t="shared" si="25"/>
        <v>258</v>
      </c>
      <c r="B270" s="48">
        <f t="shared" si="23"/>
        <v>52969.451804207965</v>
      </c>
      <c r="C270" s="48">
        <f t="shared" si="22"/>
        <v>685.5942212821476</v>
      </c>
      <c r="D270" s="48">
        <f t="shared" si="24"/>
        <v>376.6057524242678</v>
      </c>
      <c r="E270" s="46">
        <f aca="true" t="shared" si="27" ref="E270:E333">B270*$B$8/12</f>
        <v>308.9884688578798</v>
      </c>
      <c r="F270" s="48">
        <f t="shared" si="26"/>
        <v>52592.8460517837</v>
      </c>
    </row>
    <row r="271" spans="1:6" ht="15">
      <c r="A271">
        <f t="shared" si="25"/>
        <v>259</v>
      </c>
      <c r="B271" s="48">
        <f t="shared" si="23"/>
        <v>52592.8460517837</v>
      </c>
      <c r="C271" s="48">
        <f aca="true" t="shared" si="28" ref="C271:C334">C270</f>
        <v>685.5942212821476</v>
      </c>
      <c r="D271" s="48">
        <f t="shared" si="24"/>
        <v>378.8026193134093</v>
      </c>
      <c r="E271" s="46">
        <f t="shared" si="27"/>
        <v>306.7916019687383</v>
      </c>
      <c r="F271" s="48">
        <f t="shared" si="26"/>
        <v>52214.043432470295</v>
      </c>
    </row>
    <row r="272" spans="1:6" ht="15">
      <c r="A272">
        <f t="shared" si="25"/>
        <v>260</v>
      </c>
      <c r="B272" s="48">
        <f t="shared" si="23"/>
        <v>52214.043432470295</v>
      </c>
      <c r="C272" s="48">
        <f t="shared" si="28"/>
        <v>685.5942212821476</v>
      </c>
      <c r="D272" s="48">
        <f t="shared" si="24"/>
        <v>381.0123012594042</v>
      </c>
      <c r="E272" s="46">
        <f t="shared" si="27"/>
        <v>304.5819200227434</v>
      </c>
      <c r="F272" s="48">
        <f t="shared" si="26"/>
        <v>51833.03113121089</v>
      </c>
    </row>
    <row r="273" spans="1:6" ht="15">
      <c r="A273">
        <f t="shared" si="25"/>
        <v>261</v>
      </c>
      <c r="B273" s="48">
        <f t="shared" si="23"/>
        <v>51833.03113121089</v>
      </c>
      <c r="C273" s="48">
        <f t="shared" si="28"/>
        <v>685.5942212821476</v>
      </c>
      <c r="D273" s="48">
        <f t="shared" si="24"/>
        <v>383.2348730167507</v>
      </c>
      <c r="E273" s="46">
        <f t="shared" si="27"/>
        <v>302.3593482653969</v>
      </c>
      <c r="F273" s="48">
        <f t="shared" si="26"/>
        <v>51449.79625819414</v>
      </c>
    </row>
    <row r="274" spans="1:6" ht="15">
      <c r="A274">
        <f t="shared" si="25"/>
        <v>262</v>
      </c>
      <c r="B274" s="48">
        <f t="shared" si="23"/>
        <v>51449.79625819414</v>
      </c>
      <c r="C274" s="48">
        <f t="shared" si="28"/>
        <v>685.5942212821476</v>
      </c>
      <c r="D274" s="48">
        <f t="shared" si="24"/>
        <v>385.47040977601506</v>
      </c>
      <c r="E274" s="46">
        <f t="shared" si="27"/>
        <v>300.12381150613254</v>
      </c>
      <c r="F274" s="48">
        <f t="shared" si="26"/>
        <v>51064.32584841812</v>
      </c>
    </row>
    <row r="275" spans="1:6" ht="15">
      <c r="A275">
        <f t="shared" si="25"/>
        <v>263</v>
      </c>
      <c r="B275" s="48">
        <f t="shared" si="23"/>
        <v>51064.32584841812</v>
      </c>
      <c r="C275" s="48">
        <f t="shared" si="28"/>
        <v>685.5942212821476</v>
      </c>
      <c r="D275" s="48">
        <f t="shared" si="24"/>
        <v>387.7189871663752</v>
      </c>
      <c r="E275" s="46">
        <f t="shared" si="27"/>
        <v>297.8752341157724</v>
      </c>
      <c r="F275" s="48">
        <f t="shared" si="26"/>
        <v>50676.60686125175</v>
      </c>
    </row>
    <row r="276" spans="1:6" ht="15">
      <c r="A276">
        <f t="shared" si="25"/>
        <v>264</v>
      </c>
      <c r="B276" s="48">
        <f t="shared" si="23"/>
        <v>50676.60686125175</v>
      </c>
      <c r="C276" s="48">
        <f t="shared" si="28"/>
        <v>685.5942212821476</v>
      </c>
      <c r="D276" s="48">
        <f t="shared" si="24"/>
        <v>389.980681258179</v>
      </c>
      <c r="E276" s="46">
        <f t="shared" si="27"/>
        <v>295.6135400239686</v>
      </c>
      <c r="F276" s="48">
        <f t="shared" si="26"/>
        <v>50286.62617999357</v>
      </c>
    </row>
    <row r="277" spans="1:6" ht="15">
      <c r="A277">
        <f t="shared" si="25"/>
        <v>265</v>
      </c>
      <c r="B277" s="48">
        <f t="shared" si="23"/>
        <v>50286.62617999357</v>
      </c>
      <c r="C277" s="48">
        <f t="shared" si="28"/>
        <v>685.5942212821476</v>
      </c>
      <c r="D277" s="48">
        <f t="shared" si="24"/>
        <v>392.25556856551844</v>
      </c>
      <c r="E277" s="46">
        <f t="shared" si="27"/>
        <v>293.33865271662916</v>
      </c>
      <c r="F277" s="48">
        <f t="shared" si="26"/>
        <v>49894.37061142805</v>
      </c>
    </row>
    <row r="278" spans="1:6" ht="15">
      <c r="A278">
        <f t="shared" si="25"/>
        <v>266</v>
      </c>
      <c r="B278" s="48">
        <f t="shared" si="23"/>
        <v>49894.37061142805</v>
      </c>
      <c r="C278" s="48">
        <f t="shared" si="28"/>
        <v>685.5942212821476</v>
      </c>
      <c r="D278" s="48">
        <f t="shared" si="24"/>
        <v>394.5437260488173</v>
      </c>
      <c r="E278" s="46">
        <f t="shared" si="27"/>
        <v>291.0504952333303</v>
      </c>
      <c r="F278" s="48">
        <f t="shared" si="26"/>
        <v>49499.82688537923</v>
      </c>
    </row>
    <row r="279" spans="1:6" ht="15">
      <c r="A279">
        <f t="shared" si="25"/>
        <v>267</v>
      </c>
      <c r="B279" s="48">
        <f t="shared" si="23"/>
        <v>49499.82688537923</v>
      </c>
      <c r="C279" s="48">
        <f t="shared" si="28"/>
        <v>685.5942212821476</v>
      </c>
      <c r="D279" s="48">
        <f t="shared" si="24"/>
        <v>396.8452311174354</v>
      </c>
      <c r="E279" s="46">
        <f t="shared" si="27"/>
        <v>288.7489901647122</v>
      </c>
      <c r="F279" s="48">
        <f t="shared" si="26"/>
        <v>49102.9816542618</v>
      </c>
    </row>
    <row r="280" spans="1:6" ht="15">
      <c r="A280">
        <f t="shared" si="25"/>
        <v>268</v>
      </c>
      <c r="B280" s="48">
        <f t="shared" si="23"/>
        <v>49102.9816542618</v>
      </c>
      <c r="C280" s="48">
        <f t="shared" si="28"/>
        <v>685.5942212821476</v>
      </c>
      <c r="D280" s="48">
        <f t="shared" si="24"/>
        <v>399.16016163228704</v>
      </c>
      <c r="E280" s="46">
        <f t="shared" si="27"/>
        <v>286.43405964986056</v>
      </c>
      <c r="F280" s="48">
        <f t="shared" si="26"/>
        <v>48703.82149262951</v>
      </c>
    </row>
    <row r="281" spans="1:6" ht="15">
      <c r="A281">
        <f t="shared" si="25"/>
        <v>269</v>
      </c>
      <c r="B281" s="48">
        <f t="shared" si="23"/>
        <v>48703.82149262951</v>
      </c>
      <c r="C281" s="48">
        <f t="shared" si="28"/>
        <v>685.5942212821476</v>
      </c>
      <c r="D281" s="48">
        <f t="shared" si="24"/>
        <v>401.4885959084754</v>
      </c>
      <c r="E281" s="46">
        <f t="shared" si="27"/>
        <v>284.1056253736722</v>
      </c>
      <c r="F281" s="48">
        <f t="shared" si="26"/>
        <v>48302.33289672103</v>
      </c>
    </row>
    <row r="282" spans="1:6" ht="15">
      <c r="A282">
        <f t="shared" si="25"/>
        <v>270</v>
      </c>
      <c r="B282" s="48">
        <f t="shared" si="23"/>
        <v>48302.33289672103</v>
      </c>
      <c r="C282" s="48">
        <f t="shared" si="28"/>
        <v>685.5942212821476</v>
      </c>
      <c r="D282" s="48">
        <f t="shared" si="24"/>
        <v>403.83061271794156</v>
      </c>
      <c r="E282" s="46">
        <f t="shared" si="27"/>
        <v>281.76360856420604</v>
      </c>
      <c r="F282" s="48">
        <f t="shared" si="26"/>
        <v>47898.502284003094</v>
      </c>
    </row>
    <row r="283" spans="1:6" ht="15">
      <c r="A283">
        <f t="shared" si="25"/>
        <v>271</v>
      </c>
      <c r="B283" s="48">
        <f t="shared" si="23"/>
        <v>47898.502284003094</v>
      </c>
      <c r="C283" s="48">
        <f t="shared" si="28"/>
        <v>685.5942212821476</v>
      </c>
      <c r="D283" s="48">
        <f t="shared" si="24"/>
        <v>406.1862912921295</v>
      </c>
      <c r="E283" s="46">
        <f t="shared" si="27"/>
        <v>279.4079299900181</v>
      </c>
      <c r="F283" s="48">
        <f t="shared" si="26"/>
        <v>47492.31599271097</v>
      </c>
    </row>
    <row r="284" spans="1:6" ht="15">
      <c r="A284">
        <f t="shared" si="25"/>
        <v>272</v>
      </c>
      <c r="B284" s="48">
        <f t="shared" si="23"/>
        <v>47492.31599271097</v>
      </c>
      <c r="C284" s="48">
        <f t="shared" si="28"/>
        <v>685.5942212821476</v>
      </c>
      <c r="D284" s="48">
        <f t="shared" si="24"/>
        <v>408.5557113246669</v>
      </c>
      <c r="E284" s="46">
        <f t="shared" si="27"/>
        <v>277.0385099574807</v>
      </c>
      <c r="F284" s="48">
        <f t="shared" si="26"/>
        <v>47083.7602813863</v>
      </c>
    </row>
    <row r="285" spans="1:6" ht="15">
      <c r="A285">
        <f t="shared" si="25"/>
        <v>273</v>
      </c>
      <c r="B285" s="48">
        <f t="shared" si="23"/>
        <v>47083.7602813863</v>
      </c>
      <c r="C285" s="48">
        <f t="shared" si="28"/>
        <v>685.5942212821476</v>
      </c>
      <c r="D285" s="48">
        <f t="shared" si="24"/>
        <v>410.93895297406084</v>
      </c>
      <c r="E285" s="46">
        <f t="shared" si="27"/>
        <v>274.65526830808676</v>
      </c>
      <c r="F285" s="48">
        <f t="shared" si="26"/>
        <v>46672.82132841224</v>
      </c>
    </row>
    <row r="286" spans="1:6" ht="15">
      <c r="A286">
        <f t="shared" si="25"/>
        <v>274</v>
      </c>
      <c r="B286" s="48">
        <f t="shared" si="23"/>
        <v>46672.82132841224</v>
      </c>
      <c r="C286" s="48">
        <f t="shared" si="28"/>
        <v>685.5942212821476</v>
      </c>
      <c r="D286" s="48">
        <f t="shared" si="24"/>
        <v>413.3360968664095</v>
      </c>
      <c r="E286" s="46">
        <f t="shared" si="27"/>
        <v>272.2581244157381</v>
      </c>
      <c r="F286" s="48">
        <f t="shared" si="26"/>
        <v>46259.48523154583</v>
      </c>
    </row>
    <row r="287" spans="1:6" ht="15">
      <c r="A287">
        <f t="shared" si="25"/>
        <v>275</v>
      </c>
      <c r="B287" s="48">
        <f t="shared" si="23"/>
        <v>46259.48523154583</v>
      </c>
      <c r="C287" s="48">
        <f t="shared" si="28"/>
        <v>685.5942212821476</v>
      </c>
      <c r="D287" s="48">
        <f t="shared" si="24"/>
        <v>415.7472240981303</v>
      </c>
      <c r="E287" s="46">
        <f t="shared" si="27"/>
        <v>269.8469971840173</v>
      </c>
      <c r="F287" s="48">
        <f t="shared" si="26"/>
        <v>45843.7380074477</v>
      </c>
    </row>
    <row r="288" spans="1:6" ht="15">
      <c r="A288">
        <f t="shared" si="25"/>
        <v>276</v>
      </c>
      <c r="B288" s="48">
        <f t="shared" si="23"/>
        <v>45843.7380074477</v>
      </c>
      <c r="C288" s="48">
        <f t="shared" si="28"/>
        <v>685.5942212821476</v>
      </c>
      <c r="D288" s="48">
        <f t="shared" si="24"/>
        <v>418.1724162387027</v>
      </c>
      <c r="E288" s="46">
        <f t="shared" si="27"/>
        <v>267.4218050434449</v>
      </c>
      <c r="F288" s="48">
        <f t="shared" si="26"/>
        <v>45425.56559120899</v>
      </c>
    </row>
    <row r="289" spans="1:6" ht="15">
      <c r="A289">
        <f t="shared" si="25"/>
        <v>277</v>
      </c>
      <c r="B289" s="48">
        <f t="shared" si="23"/>
        <v>45425.56559120899</v>
      </c>
      <c r="C289" s="48">
        <f t="shared" si="28"/>
        <v>685.5942212821476</v>
      </c>
      <c r="D289" s="48">
        <f t="shared" si="24"/>
        <v>420.61175533342845</v>
      </c>
      <c r="E289" s="46">
        <f t="shared" si="27"/>
        <v>264.98246594871915</v>
      </c>
      <c r="F289" s="48">
        <f t="shared" si="26"/>
        <v>45004.95383587557</v>
      </c>
    </row>
    <row r="290" spans="1:6" ht="15">
      <c r="A290">
        <f t="shared" si="25"/>
        <v>278</v>
      </c>
      <c r="B290" s="48">
        <f t="shared" si="23"/>
        <v>45004.95383587557</v>
      </c>
      <c r="C290" s="48">
        <f t="shared" si="28"/>
        <v>685.5942212821476</v>
      </c>
      <c r="D290" s="48">
        <f t="shared" si="24"/>
        <v>423.06532390620674</v>
      </c>
      <c r="E290" s="46">
        <f t="shared" si="27"/>
        <v>262.52889737594086</v>
      </c>
      <c r="F290" s="48">
        <f t="shared" si="26"/>
        <v>44581.88851196936</v>
      </c>
    </row>
    <row r="291" spans="1:6" ht="15">
      <c r="A291">
        <f t="shared" si="25"/>
        <v>279</v>
      </c>
      <c r="B291" s="48">
        <f t="shared" si="23"/>
        <v>44581.88851196936</v>
      </c>
      <c r="C291" s="48">
        <f t="shared" si="28"/>
        <v>685.5942212821476</v>
      </c>
      <c r="D291" s="48">
        <f t="shared" si="24"/>
        <v>425.53320496232635</v>
      </c>
      <c r="E291" s="46">
        <f t="shared" si="27"/>
        <v>260.06101631982125</v>
      </c>
      <c r="F291" s="48">
        <f t="shared" si="26"/>
        <v>44156.355307007034</v>
      </c>
    </row>
    <row r="292" spans="1:6" ht="15">
      <c r="A292">
        <f t="shared" si="25"/>
        <v>280</v>
      </c>
      <c r="B292" s="48">
        <f t="shared" si="23"/>
        <v>44156.355307007034</v>
      </c>
      <c r="C292" s="48">
        <f t="shared" si="28"/>
        <v>685.5942212821476</v>
      </c>
      <c r="D292" s="48">
        <f t="shared" si="24"/>
        <v>428.01548199127325</v>
      </c>
      <c r="E292" s="46">
        <f t="shared" si="27"/>
        <v>257.57873929087435</v>
      </c>
      <c r="F292" s="48">
        <f t="shared" si="26"/>
        <v>43728.33982501576</v>
      </c>
    </row>
    <row r="293" spans="1:6" ht="15">
      <c r="A293">
        <f t="shared" si="25"/>
        <v>281</v>
      </c>
      <c r="B293" s="48">
        <f t="shared" si="23"/>
        <v>43728.33982501576</v>
      </c>
      <c r="C293" s="48">
        <f t="shared" si="28"/>
        <v>685.5942212821476</v>
      </c>
      <c r="D293" s="48">
        <f t="shared" si="24"/>
        <v>430.5122389695556</v>
      </c>
      <c r="E293" s="46">
        <f t="shared" si="27"/>
        <v>255.08198231259198</v>
      </c>
      <c r="F293" s="48">
        <f t="shared" si="26"/>
        <v>43297.82758604621</v>
      </c>
    </row>
    <row r="294" spans="1:6" ht="15">
      <c r="A294">
        <f t="shared" si="25"/>
        <v>282</v>
      </c>
      <c r="B294" s="48">
        <f t="shared" si="23"/>
        <v>43297.82758604621</v>
      </c>
      <c r="C294" s="48">
        <f t="shared" si="28"/>
        <v>685.5942212821476</v>
      </c>
      <c r="D294" s="48">
        <f t="shared" si="24"/>
        <v>433.0235603635447</v>
      </c>
      <c r="E294" s="46">
        <f t="shared" si="27"/>
        <v>252.57066091860293</v>
      </c>
      <c r="F294" s="48">
        <f t="shared" si="26"/>
        <v>42864.804025682664</v>
      </c>
    </row>
    <row r="295" spans="1:6" ht="15">
      <c r="A295">
        <f t="shared" si="25"/>
        <v>283</v>
      </c>
      <c r="B295" s="48">
        <f t="shared" si="23"/>
        <v>42864.804025682664</v>
      </c>
      <c r="C295" s="48">
        <f t="shared" si="28"/>
        <v>685.5942212821476</v>
      </c>
      <c r="D295" s="48">
        <f t="shared" si="24"/>
        <v>435.54953113233205</v>
      </c>
      <c r="E295" s="46">
        <f t="shared" si="27"/>
        <v>250.04469014981555</v>
      </c>
      <c r="F295" s="48">
        <f t="shared" si="26"/>
        <v>42429.25449455033</v>
      </c>
    </row>
    <row r="296" spans="1:6" ht="15">
      <c r="A296">
        <f t="shared" si="25"/>
        <v>284</v>
      </c>
      <c r="B296" s="48">
        <f t="shared" si="23"/>
        <v>42429.25449455033</v>
      </c>
      <c r="C296" s="48">
        <f t="shared" si="28"/>
        <v>685.5942212821476</v>
      </c>
      <c r="D296" s="48">
        <f t="shared" si="24"/>
        <v>438.0902367306039</v>
      </c>
      <c r="E296" s="46">
        <f t="shared" si="27"/>
        <v>247.50398455154365</v>
      </c>
      <c r="F296" s="48">
        <f t="shared" si="26"/>
        <v>41991.16425781973</v>
      </c>
    </row>
    <row r="297" spans="1:6" ht="15">
      <c r="A297">
        <f t="shared" si="25"/>
        <v>285</v>
      </c>
      <c r="B297" s="48">
        <f t="shared" si="23"/>
        <v>41991.16425781973</v>
      </c>
      <c r="C297" s="48">
        <f t="shared" si="28"/>
        <v>685.5942212821476</v>
      </c>
      <c r="D297" s="48">
        <f t="shared" si="24"/>
        <v>440.64576311153246</v>
      </c>
      <c r="E297" s="46">
        <f t="shared" si="27"/>
        <v>244.9484581706151</v>
      </c>
      <c r="F297" s="48">
        <f t="shared" si="26"/>
        <v>41550.518494708194</v>
      </c>
    </row>
    <row r="298" spans="1:6" ht="15">
      <c r="A298">
        <f t="shared" si="25"/>
        <v>286</v>
      </c>
      <c r="B298" s="48">
        <f t="shared" si="23"/>
        <v>41550.518494708194</v>
      </c>
      <c r="C298" s="48">
        <f t="shared" si="28"/>
        <v>685.5942212821476</v>
      </c>
      <c r="D298" s="48">
        <f t="shared" si="24"/>
        <v>443.21619672968313</v>
      </c>
      <c r="E298" s="46">
        <f t="shared" si="27"/>
        <v>242.3780245524645</v>
      </c>
      <c r="F298" s="48">
        <f t="shared" si="26"/>
        <v>41107.30229797851</v>
      </c>
    </row>
    <row r="299" spans="1:6" ht="15">
      <c r="A299">
        <f t="shared" si="25"/>
        <v>287</v>
      </c>
      <c r="B299" s="48">
        <f t="shared" si="23"/>
        <v>41107.30229797851</v>
      </c>
      <c r="C299" s="48">
        <f t="shared" si="28"/>
        <v>685.5942212821476</v>
      </c>
      <c r="D299" s="48">
        <f t="shared" si="24"/>
        <v>445.8016245439396</v>
      </c>
      <c r="E299" s="46">
        <f t="shared" si="27"/>
        <v>239.79259673820798</v>
      </c>
      <c r="F299" s="48">
        <f t="shared" si="26"/>
        <v>40661.500673434566</v>
      </c>
    </row>
    <row r="300" spans="1:6" ht="15">
      <c r="A300">
        <f t="shared" si="25"/>
        <v>288</v>
      </c>
      <c r="B300" s="48">
        <f t="shared" si="23"/>
        <v>40661.500673434566</v>
      </c>
      <c r="C300" s="48">
        <f t="shared" si="28"/>
        <v>685.5942212821476</v>
      </c>
      <c r="D300" s="48">
        <f t="shared" si="24"/>
        <v>448.40213402044594</v>
      </c>
      <c r="E300" s="46">
        <f t="shared" si="27"/>
        <v>237.19208726170166</v>
      </c>
      <c r="F300" s="48">
        <f t="shared" si="26"/>
        <v>40213.09853941412</v>
      </c>
    </row>
    <row r="301" spans="1:6" ht="15">
      <c r="A301">
        <f t="shared" si="25"/>
        <v>289</v>
      </c>
      <c r="B301" s="48">
        <f t="shared" si="23"/>
        <v>40213.09853941412</v>
      </c>
      <c r="C301" s="48">
        <f t="shared" si="28"/>
        <v>685.5942212821476</v>
      </c>
      <c r="D301" s="48">
        <f t="shared" si="24"/>
        <v>451.01781313556523</v>
      </c>
      <c r="E301" s="46">
        <f t="shared" si="27"/>
        <v>234.57640814658237</v>
      </c>
      <c r="F301" s="48">
        <f t="shared" si="26"/>
        <v>39762.08072627855</v>
      </c>
    </row>
    <row r="302" spans="1:6" ht="15">
      <c r="A302">
        <f t="shared" si="25"/>
        <v>290</v>
      </c>
      <c r="B302" s="48">
        <f t="shared" si="23"/>
        <v>39762.08072627855</v>
      </c>
      <c r="C302" s="48">
        <f t="shared" si="28"/>
        <v>685.5942212821476</v>
      </c>
      <c r="D302" s="48">
        <f t="shared" si="24"/>
        <v>453.648750378856</v>
      </c>
      <c r="E302" s="46">
        <f t="shared" si="27"/>
        <v>231.94547090329158</v>
      </c>
      <c r="F302" s="48">
        <f t="shared" si="26"/>
        <v>39308.43197589969</v>
      </c>
    </row>
    <row r="303" spans="1:6" ht="15">
      <c r="A303">
        <f t="shared" si="25"/>
        <v>291</v>
      </c>
      <c r="B303" s="48">
        <f t="shared" si="23"/>
        <v>39308.43197589969</v>
      </c>
      <c r="C303" s="48">
        <f t="shared" si="28"/>
        <v>685.5942212821476</v>
      </c>
      <c r="D303" s="48">
        <f t="shared" si="24"/>
        <v>456.295034756066</v>
      </c>
      <c r="E303" s="46">
        <f t="shared" si="27"/>
        <v>229.29918652608157</v>
      </c>
      <c r="F303" s="48">
        <f t="shared" si="26"/>
        <v>38852.136941143624</v>
      </c>
    </row>
    <row r="304" spans="1:6" ht="15">
      <c r="A304">
        <f t="shared" si="25"/>
        <v>292</v>
      </c>
      <c r="B304" s="48">
        <f t="shared" si="23"/>
        <v>38852.136941143624</v>
      </c>
      <c r="C304" s="48">
        <f t="shared" si="28"/>
        <v>685.5942212821476</v>
      </c>
      <c r="D304" s="48">
        <f t="shared" si="24"/>
        <v>458.9567557921431</v>
      </c>
      <c r="E304" s="46">
        <f t="shared" si="27"/>
        <v>226.6374654900045</v>
      </c>
      <c r="F304" s="48">
        <f t="shared" si="26"/>
        <v>38393.180185351484</v>
      </c>
    </row>
    <row r="305" spans="1:6" ht="15">
      <c r="A305">
        <f t="shared" si="25"/>
        <v>293</v>
      </c>
      <c r="B305" s="48">
        <f t="shared" si="23"/>
        <v>38393.180185351484</v>
      </c>
      <c r="C305" s="48">
        <f t="shared" si="28"/>
        <v>685.5942212821476</v>
      </c>
      <c r="D305" s="48">
        <f t="shared" si="24"/>
        <v>461.6340035342639</v>
      </c>
      <c r="E305" s="46">
        <f t="shared" si="27"/>
        <v>223.9602177478837</v>
      </c>
      <c r="F305" s="48">
        <f t="shared" si="26"/>
        <v>37931.54618181722</v>
      </c>
    </row>
    <row r="306" spans="1:6" ht="15">
      <c r="A306">
        <f t="shared" si="25"/>
        <v>294</v>
      </c>
      <c r="B306" s="48">
        <f t="shared" si="23"/>
        <v>37931.54618181722</v>
      </c>
      <c r="C306" s="48">
        <f t="shared" si="28"/>
        <v>685.5942212821476</v>
      </c>
      <c r="D306" s="48">
        <f t="shared" si="24"/>
        <v>464.32686855488043</v>
      </c>
      <c r="E306" s="46">
        <f t="shared" si="27"/>
        <v>221.26735272726714</v>
      </c>
      <c r="F306" s="48">
        <f t="shared" si="26"/>
        <v>37467.219313262336</v>
      </c>
    </row>
    <row r="307" spans="1:6" ht="15">
      <c r="A307">
        <f t="shared" si="25"/>
        <v>295</v>
      </c>
      <c r="B307" s="48">
        <f t="shared" si="23"/>
        <v>37467.219313262336</v>
      </c>
      <c r="C307" s="48">
        <f t="shared" si="28"/>
        <v>685.5942212821476</v>
      </c>
      <c r="D307" s="48">
        <f t="shared" si="24"/>
        <v>467.035441954784</v>
      </c>
      <c r="E307" s="46">
        <f t="shared" si="27"/>
        <v>218.55877932736362</v>
      </c>
      <c r="F307" s="48">
        <f t="shared" si="26"/>
        <v>37000.18387130755</v>
      </c>
    </row>
    <row r="308" spans="1:6" ht="15">
      <c r="A308">
        <f t="shared" si="25"/>
        <v>296</v>
      </c>
      <c r="B308" s="48">
        <f t="shared" si="23"/>
        <v>37000.18387130755</v>
      </c>
      <c r="C308" s="48">
        <f t="shared" si="28"/>
        <v>685.5942212821476</v>
      </c>
      <c r="D308" s="48">
        <f t="shared" si="24"/>
        <v>469.7598153661869</v>
      </c>
      <c r="E308" s="46">
        <f t="shared" si="27"/>
        <v>215.83440591596073</v>
      </c>
      <c r="F308" s="48">
        <f t="shared" si="26"/>
        <v>36530.42405594136</v>
      </c>
    </row>
    <row r="309" spans="1:6" ht="15">
      <c r="A309">
        <f t="shared" si="25"/>
        <v>297</v>
      </c>
      <c r="B309" s="48">
        <f t="shared" si="23"/>
        <v>36530.42405594136</v>
      </c>
      <c r="C309" s="48">
        <f t="shared" si="28"/>
        <v>685.5942212821476</v>
      </c>
      <c r="D309" s="48">
        <f t="shared" si="24"/>
        <v>472.500080955823</v>
      </c>
      <c r="E309" s="46">
        <f t="shared" si="27"/>
        <v>213.0941403263246</v>
      </c>
      <c r="F309" s="48">
        <f t="shared" si="26"/>
        <v>36057.92397498553</v>
      </c>
    </row>
    <row r="310" spans="1:6" ht="15">
      <c r="A310">
        <f t="shared" si="25"/>
        <v>298</v>
      </c>
      <c r="B310" s="48">
        <f t="shared" si="23"/>
        <v>36057.92397498553</v>
      </c>
      <c r="C310" s="48">
        <f t="shared" si="28"/>
        <v>685.5942212821476</v>
      </c>
      <c r="D310" s="48">
        <f t="shared" si="24"/>
        <v>475.2563314280653</v>
      </c>
      <c r="E310" s="46">
        <f t="shared" si="27"/>
        <v>210.3378898540823</v>
      </c>
      <c r="F310" s="48">
        <f t="shared" si="26"/>
        <v>35582.66764355747</v>
      </c>
    </row>
    <row r="311" spans="1:6" ht="15">
      <c r="A311">
        <f t="shared" si="25"/>
        <v>299</v>
      </c>
      <c r="B311" s="48">
        <f t="shared" si="23"/>
        <v>35582.66764355747</v>
      </c>
      <c r="C311" s="48">
        <f t="shared" si="28"/>
        <v>685.5942212821476</v>
      </c>
      <c r="D311" s="48">
        <f t="shared" si="24"/>
        <v>478.0286600280623</v>
      </c>
      <c r="E311" s="46">
        <f t="shared" si="27"/>
        <v>207.56556125408528</v>
      </c>
      <c r="F311" s="48">
        <f t="shared" si="26"/>
        <v>35104.63898352941</v>
      </c>
    </row>
    <row r="312" spans="1:6" ht="15">
      <c r="A312">
        <f t="shared" si="25"/>
        <v>300</v>
      </c>
      <c r="B312" s="48">
        <f t="shared" si="23"/>
        <v>35104.63898352941</v>
      </c>
      <c r="C312" s="48">
        <f t="shared" si="28"/>
        <v>685.5942212821476</v>
      </c>
      <c r="D312" s="48">
        <f t="shared" si="24"/>
        <v>480.81716054489266</v>
      </c>
      <c r="E312" s="46">
        <f t="shared" si="27"/>
        <v>204.7770607372549</v>
      </c>
      <c r="F312" s="48">
        <f t="shared" si="26"/>
        <v>34623.821822984515</v>
      </c>
    </row>
    <row r="313" spans="1:6" ht="15">
      <c r="A313">
        <f t="shared" si="25"/>
        <v>301</v>
      </c>
      <c r="B313" s="48">
        <f t="shared" si="23"/>
        <v>34623.821822984515</v>
      </c>
      <c r="C313" s="48">
        <f t="shared" si="28"/>
        <v>685.5942212821476</v>
      </c>
      <c r="D313" s="48">
        <f t="shared" si="24"/>
        <v>483.62192731473795</v>
      </c>
      <c r="E313" s="46">
        <f t="shared" si="27"/>
        <v>201.97229396740968</v>
      </c>
      <c r="F313" s="48">
        <f t="shared" si="26"/>
        <v>34140.19989566978</v>
      </c>
    </row>
    <row r="314" spans="1:6" ht="15">
      <c r="A314">
        <f t="shared" si="25"/>
        <v>302</v>
      </c>
      <c r="B314" s="48">
        <f aca="true" t="shared" si="29" ref="B314:B372">F313</f>
        <v>34140.19989566978</v>
      </c>
      <c r="C314" s="48">
        <f t="shared" si="28"/>
        <v>685.5942212821476</v>
      </c>
      <c r="D314" s="48">
        <f aca="true" t="shared" si="30" ref="D314:D372">C314-E314</f>
        <v>486.4430552240739</v>
      </c>
      <c r="E314" s="46">
        <f t="shared" si="27"/>
        <v>199.15116605807373</v>
      </c>
      <c r="F314" s="48">
        <f t="shared" si="26"/>
        <v>33653.756840445705</v>
      </c>
    </row>
    <row r="315" spans="1:6" ht="15">
      <c r="A315">
        <f aca="true" t="shared" si="31" ref="A315:A371">A314+1</f>
        <v>303</v>
      </c>
      <c r="B315" s="48">
        <f t="shared" si="29"/>
        <v>33653.756840445705</v>
      </c>
      <c r="C315" s="48">
        <f t="shared" si="28"/>
        <v>685.5942212821476</v>
      </c>
      <c r="D315" s="48">
        <f t="shared" si="30"/>
        <v>489.280639712881</v>
      </c>
      <c r="E315" s="46">
        <f t="shared" si="27"/>
        <v>196.31358156926663</v>
      </c>
      <c r="F315" s="48">
        <f t="shared" si="26"/>
        <v>33164.476200732825</v>
      </c>
    </row>
    <row r="316" spans="1:6" ht="15">
      <c r="A316">
        <f t="shared" si="31"/>
        <v>304</v>
      </c>
      <c r="B316" s="48">
        <f t="shared" si="29"/>
        <v>33164.476200732825</v>
      </c>
      <c r="C316" s="48">
        <f t="shared" si="28"/>
        <v>685.5942212821476</v>
      </c>
      <c r="D316" s="48">
        <f t="shared" si="30"/>
        <v>492.13477677787273</v>
      </c>
      <c r="E316" s="46">
        <f t="shared" si="27"/>
        <v>193.45944450427484</v>
      </c>
      <c r="F316" s="48">
        <f t="shared" si="26"/>
        <v>32672.341423954953</v>
      </c>
    </row>
    <row r="317" spans="1:6" ht="15">
      <c r="A317">
        <f t="shared" si="31"/>
        <v>305</v>
      </c>
      <c r="B317" s="48">
        <f t="shared" si="29"/>
        <v>32672.341423954953</v>
      </c>
      <c r="C317" s="48">
        <f t="shared" si="28"/>
        <v>685.5942212821476</v>
      </c>
      <c r="D317" s="48">
        <f t="shared" si="30"/>
        <v>495.0055629757437</v>
      </c>
      <c r="E317" s="46">
        <f t="shared" si="27"/>
        <v>190.58865830640391</v>
      </c>
      <c r="F317" s="48">
        <f t="shared" si="26"/>
        <v>32177.33586097921</v>
      </c>
    </row>
    <row r="318" spans="1:6" ht="15">
      <c r="A318">
        <f t="shared" si="31"/>
        <v>306</v>
      </c>
      <c r="B318" s="48">
        <f t="shared" si="29"/>
        <v>32177.33586097921</v>
      </c>
      <c r="C318" s="48">
        <f t="shared" si="28"/>
        <v>685.5942212821476</v>
      </c>
      <c r="D318" s="48">
        <f t="shared" si="30"/>
        <v>497.8930954264355</v>
      </c>
      <c r="E318" s="46">
        <f t="shared" si="27"/>
        <v>187.7011258557121</v>
      </c>
      <c r="F318" s="48">
        <f t="shared" si="26"/>
        <v>31679.442765552772</v>
      </c>
    </row>
    <row r="319" spans="1:6" ht="15">
      <c r="A319">
        <f t="shared" si="31"/>
        <v>307</v>
      </c>
      <c r="B319" s="48">
        <f t="shared" si="29"/>
        <v>31679.442765552772</v>
      </c>
      <c r="C319" s="48">
        <f t="shared" si="28"/>
        <v>685.5942212821476</v>
      </c>
      <c r="D319" s="48">
        <f t="shared" si="30"/>
        <v>500.7974718164231</v>
      </c>
      <c r="E319" s="46">
        <f t="shared" si="27"/>
        <v>184.7967494657245</v>
      </c>
      <c r="F319" s="48">
        <f t="shared" si="26"/>
        <v>31178.64529373635</v>
      </c>
    </row>
    <row r="320" spans="1:6" ht="15">
      <c r="A320">
        <f t="shared" si="31"/>
        <v>308</v>
      </c>
      <c r="B320" s="48">
        <f t="shared" si="29"/>
        <v>31178.64529373635</v>
      </c>
      <c r="C320" s="48">
        <f t="shared" si="28"/>
        <v>685.5942212821476</v>
      </c>
      <c r="D320" s="48">
        <f t="shared" si="30"/>
        <v>503.71879040201884</v>
      </c>
      <c r="E320" s="46">
        <f t="shared" si="27"/>
        <v>181.87543088012873</v>
      </c>
      <c r="F320" s="48">
        <f t="shared" si="26"/>
        <v>30674.926503334333</v>
      </c>
    </row>
    <row r="321" spans="1:6" ht="15">
      <c r="A321">
        <f t="shared" si="31"/>
        <v>309</v>
      </c>
      <c r="B321" s="48">
        <f t="shared" si="29"/>
        <v>30674.926503334333</v>
      </c>
      <c r="C321" s="48">
        <f t="shared" si="28"/>
        <v>685.5942212821476</v>
      </c>
      <c r="D321" s="48">
        <f t="shared" si="30"/>
        <v>506.65715001269734</v>
      </c>
      <c r="E321" s="46">
        <f t="shared" si="27"/>
        <v>178.93707126945029</v>
      </c>
      <c r="F321" s="48">
        <f t="shared" si="26"/>
        <v>30168.269353321637</v>
      </c>
    </row>
    <row r="322" spans="1:6" ht="15">
      <c r="A322">
        <f t="shared" si="31"/>
        <v>310</v>
      </c>
      <c r="B322" s="48">
        <f t="shared" si="29"/>
        <v>30168.269353321637</v>
      </c>
      <c r="C322" s="48">
        <f t="shared" si="28"/>
        <v>685.5942212821476</v>
      </c>
      <c r="D322" s="48">
        <f t="shared" si="30"/>
        <v>509.61265005443806</v>
      </c>
      <c r="E322" s="46">
        <f t="shared" si="27"/>
        <v>175.98157122770957</v>
      </c>
      <c r="F322" s="48">
        <f t="shared" si="26"/>
        <v>29658.6567032672</v>
      </c>
    </row>
    <row r="323" spans="1:6" ht="15">
      <c r="A323">
        <f t="shared" si="31"/>
        <v>311</v>
      </c>
      <c r="B323" s="48">
        <f t="shared" si="29"/>
        <v>29658.6567032672</v>
      </c>
      <c r="C323" s="48">
        <f t="shared" si="28"/>
        <v>685.5942212821476</v>
      </c>
      <c r="D323" s="48">
        <f t="shared" si="30"/>
        <v>512.5853905130889</v>
      </c>
      <c r="E323" s="46">
        <f t="shared" si="27"/>
        <v>173.00883076905868</v>
      </c>
      <c r="F323" s="48">
        <f t="shared" si="26"/>
        <v>29146.07131275411</v>
      </c>
    </row>
    <row r="324" spans="1:6" ht="15">
      <c r="A324">
        <f t="shared" si="31"/>
        <v>312</v>
      </c>
      <c r="B324" s="48">
        <f t="shared" si="29"/>
        <v>29146.07131275411</v>
      </c>
      <c r="C324" s="48">
        <f t="shared" si="28"/>
        <v>685.5942212821476</v>
      </c>
      <c r="D324" s="48">
        <f t="shared" si="30"/>
        <v>515.5754719577486</v>
      </c>
      <c r="E324" s="46">
        <f t="shared" si="27"/>
        <v>170.01874932439898</v>
      </c>
      <c r="F324" s="48">
        <f t="shared" si="26"/>
        <v>28630.49584079636</v>
      </c>
    </row>
    <row r="325" spans="1:6" ht="15">
      <c r="A325">
        <f t="shared" si="31"/>
        <v>313</v>
      </c>
      <c r="B325" s="48">
        <f t="shared" si="29"/>
        <v>28630.49584079636</v>
      </c>
      <c r="C325" s="48">
        <f t="shared" si="28"/>
        <v>685.5942212821476</v>
      </c>
      <c r="D325" s="48">
        <f t="shared" si="30"/>
        <v>518.5829955441689</v>
      </c>
      <c r="E325" s="46">
        <f t="shared" si="27"/>
        <v>167.01122573797878</v>
      </c>
      <c r="F325" s="48">
        <f t="shared" si="26"/>
        <v>28111.91284525219</v>
      </c>
    </row>
    <row r="326" spans="1:6" ht="15">
      <c r="A326">
        <f t="shared" si="31"/>
        <v>314</v>
      </c>
      <c r="B326" s="48">
        <f t="shared" si="29"/>
        <v>28111.91284525219</v>
      </c>
      <c r="C326" s="48">
        <f t="shared" si="28"/>
        <v>685.5942212821476</v>
      </c>
      <c r="D326" s="48">
        <f t="shared" si="30"/>
        <v>521.6080630181765</v>
      </c>
      <c r="E326" s="46">
        <f t="shared" si="27"/>
        <v>163.98615826397113</v>
      </c>
      <c r="F326" s="48">
        <f t="shared" si="26"/>
        <v>27590.304782234016</v>
      </c>
    </row>
    <row r="327" spans="1:6" ht="15">
      <c r="A327">
        <f t="shared" si="31"/>
        <v>315</v>
      </c>
      <c r="B327" s="48">
        <f t="shared" si="29"/>
        <v>27590.304782234016</v>
      </c>
      <c r="C327" s="48">
        <f t="shared" si="28"/>
        <v>685.5942212821476</v>
      </c>
      <c r="D327" s="48">
        <f t="shared" si="30"/>
        <v>524.6507767191158</v>
      </c>
      <c r="E327" s="46">
        <f t="shared" si="27"/>
        <v>160.94344456303176</v>
      </c>
      <c r="F327" s="48">
        <f t="shared" si="26"/>
        <v>27065.6540055149</v>
      </c>
    </row>
    <row r="328" spans="1:6" ht="15">
      <c r="A328">
        <f t="shared" si="31"/>
        <v>316</v>
      </c>
      <c r="B328" s="48">
        <f t="shared" si="29"/>
        <v>27065.6540055149</v>
      </c>
      <c r="C328" s="48">
        <f t="shared" si="28"/>
        <v>685.5942212821476</v>
      </c>
      <c r="D328" s="48">
        <f t="shared" si="30"/>
        <v>527.7112395833107</v>
      </c>
      <c r="E328" s="46">
        <f t="shared" si="27"/>
        <v>157.88298169883694</v>
      </c>
      <c r="F328" s="48">
        <f t="shared" si="26"/>
        <v>26537.94276593159</v>
      </c>
    </row>
    <row r="329" spans="1:6" ht="15">
      <c r="A329">
        <f t="shared" si="31"/>
        <v>317</v>
      </c>
      <c r="B329" s="48">
        <f t="shared" si="29"/>
        <v>26537.94276593159</v>
      </c>
      <c r="C329" s="48">
        <f t="shared" si="28"/>
        <v>685.5942212821476</v>
      </c>
      <c r="D329" s="48">
        <f t="shared" si="30"/>
        <v>530.7895551475466</v>
      </c>
      <c r="E329" s="46">
        <f t="shared" si="27"/>
        <v>154.80466613460098</v>
      </c>
      <c r="F329" s="48">
        <f t="shared" si="26"/>
        <v>26007.153210784047</v>
      </c>
    </row>
    <row r="330" spans="1:6" ht="15">
      <c r="A330">
        <f t="shared" si="31"/>
        <v>318</v>
      </c>
      <c r="B330" s="48">
        <f t="shared" si="29"/>
        <v>26007.153210784047</v>
      </c>
      <c r="C330" s="48">
        <f t="shared" si="28"/>
        <v>685.5942212821476</v>
      </c>
      <c r="D330" s="48">
        <f t="shared" si="30"/>
        <v>533.885827552574</v>
      </c>
      <c r="E330" s="46">
        <f t="shared" si="27"/>
        <v>151.70839372957363</v>
      </c>
      <c r="F330" s="48">
        <f t="shared" si="26"/>
        <v>25473.267383231472</v>
      </c>
    </row>
    <row r="331" spans="1:6" ht="15">
      <c r="A331">
        <f t="shared" si="31"/>
        <v>319</v>
      </c>
      <c r="B331" s="48">
        <f t="shared" si="29"/>
        <v>25473.267383231472</v>
      </c>
      <c r="C331" s="48">
        <f t="shared" si="28"/>
        <v>685.5942212821476</v>
      </c>
      <c r="D331" s="48">
        <f t="shared" si="30"/>
        <v>537.0001615466307</v>
      </c>
      <c r="E331" s="46">
        <f t="shared" si="27"/>
        <v>148.59405973551694</v>
      </c>
      <c r="F331" s="48">
        <f t="shared" si="26"/>
        <v>24936.26722168484</v>
      </c>
    </row>
    <row r="332" spans="1:6" ht="15">
      <c r="A332">
        <f t="shared" si="31"/>
        <v>320</v>
      </c>
      <c r="B332" s="48">
        <f t="shared" si="29"/>
        <v>24936.26722168484</v>
      </c>
      <c r="C332" s="48">
        <f t="shared" si="28"/>
        <v>685.5942212821476</v>
      </c>
      <c r="D332" s="48">
        <f t="shared" si="30"/>
        <v>540.132662488986</v>
      </c>
      <c r="E332" s="46">
        <f t="shared" si="27"/>
        <v>145.46155879316157</v>
      </c>
      <c r="F332" s="48">
        <f t="shared" si="26"/>
        <v>24396.134559195856</v>
      </c>
    </row>
    <row r="333" spans="1:6" ht="15">
      <c r="A333">
        <f t="shared" si="31"/>
        <v>321</v>
      </c>
      <c r="B333" s="48">
        <f t="shared" si="29"/>
        <v>24396.134559195856</v>
      </c>
      <c r="C333" s="48">
        <f t="shared" si="28"/>
        <v>685.5942212821476</v>
      </c>
      <c r="D333" s="48">
        <f t="shared" si="30"/>
        <v>543.2834363535051</v>
      </c>
      <c r="E333" s="46">
        <f t="shared" si="27"/>
        <v>142.3107849286425</v>
      </c>
      <c r="F333" s="48">
        <f aca="true" t="shared" si="32" ref="F333:F372">B333-D333</f>
        <v>23852.851122842352</v>
      </c>
    </row>
    <row r="334" spans="1:6" ht="15">
      <c r="A334">
        <f t="shared" si="31"/>
        <v>322</v>
      </c>
      <c r="B334" s="48">
        <f t="shared" si="29"/>
        <v>23852.851122842352</v>
      </c>
      <c r="C334" s="48">
        <f t="shared" si="28"/>
        <v>685.5942212821476</v>
      </c>
      <c r="D334" s="48">
        <f t="shared" si="30"/>
        <v>546.4525897322338</v>
      </c>
      <c r="E334" s="46">
        <f aca="true" t="shared" si="33" ref="E334:E372">B334*$B$8/12</f>
        <v>139.14163154991374</v>
      </c>
      <c r="F334" s="48">
        <f t="shared" si="32"/>
        <v>23306.398533110118</v>
      </c>
    </row>
    <row r="335" spans="1:6" ht="15">
      <c r="A335">
        <f t="shared" si="31"/>
        <v>323</v>
      </c>
      <c r="B335" s="48">
        <f t="shared" si="29"/>
        <v>23306.398533110118</v>
      </c>
      <c r="C335" s="48">
        <f aca="true" t="shared" si="34" ref="C335:C372">C334</f>
        <v>685.5942212821476</v>
      </c>
      <c r="D335" s="48">
        <f t="shared" si="30"/>
        <v>549.6402298390052</v>
      </c>
      <c r="E335" s="46">
        <f t="shared" si="33"/>
        <v>135.95399144314237</v>
      </c>
      <c r="F335" s="48">
        <f t="shared" si="32"/>
        <v>22756.75830327111</v>
      </c>
    </row>
    <row r="336" spans="1:6" ht="15">
      <c r="A336">
        <f t="shared" si="31"/>
        <v>324</v>
      </c>
      <c r="B336" s="48">
        <f t="shared" si="29"/>
        <v>22756.75830327111</v>
      </c>
      <c r="C336" s="48">
        <f t="shared" si="34"/>
        <v>685.5942212821476</v>
      </c>
      <c r="D336" s="48">
        <f t="shared" si="30"/>
        <v>552.8464645130662</v>
      </c>
      <c r="E336" s="46">
        <f t="shared" si="33"/>
        <v>132.7477567690815</v>
      </c>
      <c r="F336" s="48">
        <f t="shared" si="32"/>
        <v>22203.911838758046</v>
      </c>
    </row>
    <row r="337" spans="1:6" ht="15">
      <c r="A337">
        <f t="shared" si="31"/>
        <v>325</v>
      </c>
      <c r="B337" s="48">
        <f t="shared" si="29"/>
        <v>22203.911838758046</v>
      </c>
      <c r="C337" s="48">
        <f t="shared" si="34"/>
        <v>685.5942212821476</v>
      </c>
      <c r="D337" s="48">
        <f t="shared" si="30"/>
        <v>556.0714022227256</v>
      </c>
      <c r="E337" s="46">
        <f t="shared" si="33"/>
        <v>129.52281905942195</v>
      </c>
      <c r="F337" s="48">
        <f t="shared" si="32"/>
        <v>21647.84043653532</v>
      </c>
    </row>
    <row r="338" spans="1:6" ht="15">
      <c r="A338">
        <f t="shared" si="31"/>
        <v>326</v>
      </c>
      <c r="B338" s="48">
        <f t="shared" si="29"/>
        <v>21647.84043653532</v>
      </c>
      <c r="C338" s="48">
        <f t="shared" si="34"/>
        <v>685.5942212821476</v>
      </c>
      <c r="D338" s="48">
        <f t="shared" si="30"/>
        <v>559.3151520690249</v>
      </c>
      <c r="E338" s="46">
        <f t="shared" si="33"/>
        <v>126.27906921312272</v>
      </c>
      <c r="F338" s="48">
        <f t="shared" si="32"/>
        <v>21088.525284466294</v>
      </c>
    </row>
    <row r="339" spans="1:6" ht="15">
      <c r="A339">
        <f t="shared" si="31"/>
        <v>327</v>
      </c>
      <c r="B339" s="48">
        <f t="shared" si="29"/>
        <v>21088.525284466294</v>
      </c>
      <c r="C339" s="48">
        <f t="shared" si="34"/>
        <v>685.5942212821476</v>
      </c>
      <c r="D339" s="48">
        <f t="shared" si="30"/>
        <v>562.5778237894275</v>
      </c>
      <c r="E339" s="46">
        <f t="shared" si="33"/>
        <v>123.01639749272006</v>
      </c>
      <c r="F339" s="48">
        <f t="shared" si="32"/>
        <v>20525.947460676867</v>
      </c>
    </row>
    <row r="340" spans="1:6" ht="15">
      <c r="A340">
        <f t="shared" si="31"/>
        <v>328</v>
      </c>
      <c r="B340" s="48">
        <f t="shared" si="29"/>
        <v>20525.947460676867</v>
      </c>
      <c r="C340" s="48">
        <f t="shared" si="34"/>
        <v>685.5942212821476</v>
      </c>
      <c r="D340" s="48">
        <f t="shared" si="30"/>
        <v>565.8595277615325</v>
      </c>
      <c r="E340" s="46">
        <f t="shared" si="33"/>
        <v>119.73469352061507</v>
      </c>
      <c r="F340" s="48">
        <f t="shared" si="32"/>
        <v>19960.087932915336</v>
      </c>
    </row>
    <row r="341" spans="1:6" ht="15">
      <c r="A341">
        <f t="shared" si="31"/>
        <v>329</v>
      </c>
      <c r="B341" s="48">
        <f t="shared" si="29"/>
        <v>19960.087932915336</v>
      </c>
      <c r="C341" s="48">
        <f t="shared" si="34"/>
        <v>685.5942212821476</v>
      </c>
      <c r="D341" s="48">
        <f t="shared" si="30"/>
        <v>569.1603750068082</v>
      </c>
      <c r="E341" s="46">
        <f t="shared" si="33"/>
        <v>116.43384627533948</v>
      </c>
      <c r="F341" s="48">
        <f t="shared" si="32"/>
        <v>19390.927557908526</v>
      </c>
    </row>
    <row r="342" spans="1:6" ht="15">
      <c r="A342">
        <f t="shared" si="31"/>
        <v>330</v>
      </c>
      <c r="B342" s="48">
        <f t="shared" si="29"/>
        <v>19390.927557908526</v>
      </c>
      <c r="C342" s="48">
        <f t="shared" si="34"/>
        <v>685.5942212821476</v>
      </c>
      <c r="D342" s="48">
        <f t="shared" si="30"/>
        <v>572.4804771943478</v>
      </c>
      <c r="E342" s="46">
        <f t="shared" si="33"/>
        <v>113.11374408779976</v>
      </c>
      <c r="F342" s="48">
        <f t="shared" si="32"/>
        <v>18818.447080714177</v>
      </c>
    </row>
    <row r="343" spans="1:6" ht="15">
      <c r="A343">
        <f t="shared" si="31"/>
        <v>331</v>
      </c>
      <c r="B343" s="48">
        <f t="shared" si="29"/>
        <v>18818.447080714177</v>
      </c>
      <c r="C343" s="48">
        <f t="shared" si="34"/>
        <v>685.5942212821476</v>
      </c>
      <c r="D343" s="48">
        <f t="shared" si="30"/>
        <v>575.8199466446482</v>
      </c>
      <c r="E343" s="46">
        <f t="shared" si="33"/>
        <v>109.77427463749937</v>
      </c>
      <c r="F343" s="48">
        <f t="shared" si="32"/>
        <v>18242.627134069528</v>
      </c>
    </row>
    <row r="344" spans="1:6" ht="15">
      <c r="A344">
        <f t="shared" si="31"/>
        <v>332</v>
      </c>
      <c r="B344" s="48">
        <f t="shared" si="29"/>
        <v>18242.627134069528</v>
      </c>
      <c r="C344" s="48">
        <f t="shared" si="34"/>
        <v>685.5942212821476</v>
      </c>
      <c r="D344" s="48">
        <f t="shared" si="30"/>
        <v>579.1788963334087</v>
      </c>
      <c r="E344" s="46">
        <f t="shared" si="33"/>
        <v>106.41532494873893</v>
      </c>
      <c r="F344" s="48">
        <f t="shared" si="32"/>
        <v>17663.44823773612</v>
      </c>
    </row>
    <row r="345" spans="1:6" ht="15">
      <c r="A345">
        <f t="shared" si="31"/>
        <v>333</v>
      </c>
      <c r="B345" s="48">
        <f t="shared" si="29"/>
        <v>17663.44823773612</v>
      </c>
      <c r="C345" s="48">
        <f t="shared" si="34"/>
        <v>685.5942212821476</v>
      </c>
      <c r="D345" s="48">
        <f t="shared" si="30"/>
        <v>582.5574398953536</v>
      </c>
      <c r="E345" s="46">
        <f t="shared" si="33"/>
        <v>103.03678138679403</v>
      </c>
      <c r="F345" s="48">
        <f t="shared" si="32"/>
        <v>17080.890797840766</v>
      </c>
    </row>
    <row r="346" spans="1:6" ht="15">
      <c r="A346">
        <f t="shared" si="31"/>
        <v>334</v>
      </c>
      <c r="B346" s="48">
        <f t="shared" si="29"/>
        <v>17080.890797840766</v>
      </c>
      <c r="C346" s="48">
        <f t="shared" si="34"/>
        <v>685.5942212821476</v>
      </c>
      <c r="D346" s="48">
        <f t="shared" si="30"/>
        <v>585.9556916280765</v>
      </c>
      <c r="E346" s="46">
        <f t="shared" si="33"/>
        <v>99.63852965407115</v>
      </c>
      <c r="F346" s="48">
        <f t="shared" si="32"/>
        <v>16494.935106212688</v>
      </c>
    </row>
    <row r="347" spans="1:6" ht="15">
      <c r="A347">
        <f t="shared" si="31"/>
        <v>335</v>
      </c>
      <c r="B347" s="48">
        <f t="shared" si="29"/>
        <v>16494.935106212688</v>
      </c>
      <c r="C347" s="48">
        <f t="shared" si="34"/>
        <v>685.5942212821476</v>
      </c>
      <c r="D347" s="48">
        <f t="shared" si="30"/>
        <v>589.3737664959069</v>
      </c>
      <c r="E347" s="46">
        <f t="shared" si="33"/>
        <v>96.22045478624068</v>
      </c>
      <c r="F347" s="48">
        <f t="shared" si="32"/>
        <v>15905.561339716782</v>
      </c>
    </row>
    <row r="348" spans="1:6" ht="15">
      <c r="A348">
        <f t="shared" si="31"/>
        <v>336</v>
      </c>
      <c r="B348" s="48">
        <f t="shared" si="29"/>
        <v>15905.561339716782</v>
      </c>
      <c r="C348" s="48">
        <f t="shared" si="34"/>
        <v>685.5942212821476</v>
      </c>
      <c r="D348" s="48">
        <f t="shared" si="30"/>
        <v>592.8117801337997</v>
      </c>
      <c r="E348" s="46">
        <f t="shared" si="33"/>
        <v>92.7824411483479</v>
      </c>
      <c r="F348" s="48">
        <f t="shared" si="32"/>
        <v>15312.749559582982</v>
      </c>
    </row>
    <row r="349" spans="1:6" ht="15">
      <c r="A349">
        <f t="shared" si="31"/>
        <v>337</v>
      </c>
      <c r="B349" s="48">
        <f t="shared" si="29"/>
        <v>15312.749559582982</v>
      </c>
      <c r="C349" s="48">
        <f t="shared" si="34"/>
        <v>685.5942212821476</v>
      </c>
      <c r="D349" s="48">
        <f t="shared" si="30"/>
        <v>596.2698488512468</v>
      </c>
      <c r="E349" s="46">
        <f t="shared" si="33"/>
        <v>89.32437243090074</v>
      </c>
      <c r="F349" s="48">
        <f t="shared" si="32"/>
        <v>14716.479710731735</v>
      </c>
    </row>
    <row r="350" spans="1:6" ht="15">
      <c r="A350">
        <f t="shared" si="31"/>
        <v>338</v>
      </c>
      <c r="B350" s="48">
        <f t="shared" si="29"/>
        <v>14716.479710731735</v>
      </c>
      <c r="C350" s="48">
        <f t="shared" si="34"/>
        <v>685.5942212821476</v>
      </c>
      <c r="D350" s="48">
        <f t="shared" si="30"/>
        <v>599.7480896362125</v>
      </c>
      <c r="E350" s="46">
        <f t="shared" si="33"/>
        <v>85.84613164593513</v>
      </c>
      <c r="F350" s="48">
        <f t="shared" si="32"/>
        <v>14116.731621095523</v>
      </c>
    </row>
    <row r="351" spans="1:6" ht="15">
      <c r="A351">
        <f t="shared" si="31"/>
        <v>339</v>
      </c>
      <c r="B351" s="48">
        <f t="shared" si="29"/>
        <v>14116.731621095523</v>
      </c>
      <c r="C351" s="48">
        <f t="shared" si="34"/>
        <v>685.5942212821476</v>
      </c>
      <c r="D351" s="48">
        <f t="shared" si="30"/>
        <v>603.2466201590904</v>
      </c>
      <c r="E351" s="46">
        <f t="shared" si="33"/>
        <v>82.34760112305723</v>
      </c>
      <c r="F351" s="48">
        <f t="shared" si="32"/>
        <v>13513.485000936433</v>
      </c>
    </row>
    <row r="352" spans="1:6" ht="15">
      <c r="A352">
        <f t="shared" si="31"/>
        <v>340</v>
      </c>
      <c r="B352" s="48">
        <f t="shared" si="29"/>
        <v>13513.485000936433</v>
      </c>
      <c r="C352" s="48">
        <f t="shared" si="34"/>
        <v>685.5942212821476</v>
      </c>
      <c r="D352" s="48">
        <f t="shared" si="30"/>
        <v>606.7655587766851</v>
      </c>
      <c r="E352" s="46">
        <f t="shared" si="33"/>
        <v>78.82866250546253</v>
      </c>
      <c r="F352" s="48">
        <f t="shared" si="32"/>
        <v>12906.719442159747</v>
      </c>
    </row>
    <row r="353" spans="1:6" ht="15">
      <c r="A353">
        <f t="shared" si="31"/>
        <v>341</v>
      </c>
      <c r="B353" s="48">
        <f t="shared" si="29"/>
        <v>12906.719442159747</v>
      </c>
      <c r="C353" s="48">
        <f t="shared" si="34"/>
        <v>685.5942212821476</v>
      </c>
      <c r="D353" s="48">
        <f t="shared" si="30"/>
        <v>610.3050245362158</v>
      </c>
      <c r="E353" s="46">
        <f t="shared" si="33"/>
        <v>75.28919674593186</v>
      </c>
      <c r="F353" s="48">
        <f t="shared" si="32"/>
        <v>12296.414417623531</v>
      </c>
    </row>
    <row r="354" spans="1:6" ht="15">
      <c r="A354">
        <f t="shared" si="31"/>
        <v>342</v>
      </c>
      <c r="B354" s="48">
        <f t="shared" si="29"/>
        <v>12296.414417623531</v>
      </c>
      <c r="C354" s="48">
        <f t="shared" si="34"/>
        <v>685.5942212821476</v>
      </c>
      <c r="D354" s="48">
        <f t="shared" si="30"/>
        <v>613.8651371793437</v>
      </c>
      <c r="E354" s="46">
        <f t="shared" si="33"/>
        <v>71.72908410280394</v>
      </c>
      <c r="F354" s="48">
        <f t="shared" si="32"/>
        <v>11682.549280444187</v>
      </c>
    </row>
    <row r="355" spans="1:6" ht="15">
      <c r="A355">
        <f t="shared" si="31"/>
        <v>343</v>
      </c>
      <c r="B355" s="48">
        <f t="shared" si="29"/>
        <v>11682.549280444187</v>
      </c>
      <c r="C355" s="48">
        <f t="shared" si="34"/>
        <v>685.5942212821476</v>
      </c>
      <c r="D355" s="48">
        <f t="shared" si="30"/>
        <v>617.4460171462232</v>
      </c>
      <c r="E355" s="46">
        <f t="shared" si="33"/>
        <v>68.14820413592443</v>
      </c>
      <c r="F355" s="48">
        <f t="shared" si="32"/>
        <v>11065.103263297964</v>
      </c>
    </row>
    <row r="356" spans="1:6" ht="15">
      <c r="A356">
        <f t="shared" si="31"/>
        <v>344</v>
      </c>
      <c r="B356" s="48">
        <f t="shared" si="29"/>
        <v>11065.103263297964</v>
      </c>
      <c r="C356" s="48">
        <f t="shared" si="34"/>
        <v>685.5942212821476</v>
      </c>
      <c r="D356" s="48">
        <f t="shared" si="30"/>
        <v>621.0477855795762</v>
      </c>
      <c r="E356" s="46">
        <f t="shared" si="33"/>
        <v>64.54643570257146</v>
      </c>
      <c r="F356" s="48">
        <f t="shared" si="32"/>
        <v>10444.055477718388</v>
      </c>
    </row>
    <row r="357" spans="1:6" ht="15">
      <c r="A357">
        <f t="shared" si="31"/>
        <v>345</v>
      </c>
      <c r="B357" s="48">
        <f t="shared" si="29"/>
        <v>10444.055477718388</v>
      </c>
      <c r="C357" s="48">
        <f t="shared" si="34"/>
        <v>685.5942212821476</v>
      </c>
      <c r="D357" s="48">
        <f t="shared" si="30"/>
        <v>624.6705643287903</v>
      </c>
      <c r="E357" s="46">
        <f t="shared" si="33"/>
        <v>60.923656953357266</v>
      </c>
      <c r="F357" s="48">
        <f t="shared" si="32"/>
        <v>9819.384913389598</v>
      </c>
    </row>
    <row r="358" spans="1:6" ht="15">
      <c r="A358">
        <f t="shared" si="31"/>
        <v>346</v>
      </c>
      <c r="B358" s="48">
        <f t="shared" si="29"/>
        <v>9819.384913389598</v>
      </c>
      <c r="C358" s="48">
        <f t="shared" si="34"/>
        <v>685.5942212821476</v>
      </c>
      <c r="D358" s="48">
        <f t="shared" si="30"/>
        <v>628.3144759540417</v>
      </c>
      <c r="E358" s="46">
        <f t="shared" si="33"/>
        <v>57.279745328105996</v>
      </c>
      <c r="F358" s="48">
        <f t="shared" si="32"/>
        <v>9191.070437435557</v>
      </c>
    </row>
    <row r="359" spans="1:6" ht="15">
      <c r="A359">
        <f t="shared" si="31"/>
        <v>347</v>
      </c>
      <c r="B359" s="48">
        <f t="shared" si="29"/>
        <v>9191.070437435557</v>
      </c>
      <c r="C359" s="48">
        <f t="shared" si="34"/>
        <v>685.5942212821476</v>
      </c>
      <c r="D359" s="48">
        <f t="shared" si="30"/>
        <v>631.9796437304402</v>
      </c>
      <c r="E359" s="46">
        <f t="shared" si="33"/>
        <v>53.61457755170742</v>
      </c>
      <c r="F359" s="48">
        <f t="shared" si="32"/>
        <v>8559.090793705118</v>
      </c>
    </row>
    <row r="360" spans="1:6" ht="15">
      <c r="A360">
        <f t="shared" si="31"/>
        <v>348</v>
      </c>
      <c r="B360" s="48">
        <f t="shared" si="29"/>
        <v>8559.090793705118</v>
      </c>
      <c r="C360" s="48">
        <f t="shared" si="34"/>
        <v>685.5942212821476</v>
      </c>
      <c r="D360" s="48">
        <f t="shared" si="30"/>
        <v>635.6661916522011</v>
      </c>
      <c r="E360" s="46">
        <f t="shared" si="33"/>
        <v>49.92802962994653</v>
      </c>
      <c r="F360" s="48">
        <f t="shared" si="32"/>
        <v>7923.424602052917</v>
      </c>
    </row>
    <row r="361" spans="1:6" ht="15">
      <c r="A361">
        <f t="shared" si="31"/>
        <v>349</v>
      </c>
      <c r="B361" s="48">
        <f t="shared" si="29"/>
        <v>7923.424602052917</v>
      </c>
      <c r="C361" s="48">
        <f t="shared" si="34"/>
        <v>685.5942212821476</v>
      </c>
      <c r="D361" s="48">
        <f t="shared" si="30"/>
        <v>639.3742444368389</v>
      </c>
      <c r="E361" s="46">
        <f t="shared" si="33"/>
        <v>46.219976845308686</v>
      </c>
      <c r="F361" s="48">
        <f t="shared" si="32"/>
        <v>7284.050357616078</v>
      </c>
    </row>
    <row r="362" spans="1:6" ht="15">
      <c r="A362">
        <f t="shared" si="31"/>
        <v>350</v>
      </c>
      <c r="B362" s="48">
        <f t="shared" si="29"/>
        <v>7284.050357616078</v>
      </c>
      <c r="C362" s="48">
        <f t="shared" si="34"/>
        <v>685.5942212821476</v>
      </c>
      <c r="D362" s="48">
        <f t="shared" si="30"/>
        <v>643.1039275293872</v>
      </c>
      <c r="E362" s="46">
        <f t="shared" si="33"/>
        <v>42.49029375276046</v>
      </c>
      <c r="F362" s="48">
        <f t="shared" si="32"/>
        <v>6640.946430086691</v>
      </c>
    </row>
    <row r="363" spans="1:6" ht="15">
      <c r="A363">
        <f t="shared" si="31"/>
        <v>351</v>
      </c>
      <c r="B363" s="48">
        <f t="shared" si="29"/>
        <v>6640.946430086691</v>
      </c>
      <c r="C363" s="48">
        <f t="shared" si="34"/>
        <v>685.5942212821476</v>
      </c>
      <c r="D363" s="48">
        <f t="shared" si="30"/>
        <v>646.8553671066419</v>
      </c>
      <c r="E363" s="46">
        <f t="shared" si="33"/>
        <v>38.7388541755057</v>
      </c>
      <c r="F363" s="48">
        <f t="shared" si="32"/>
        <v>5994.091062980049</v>
      </c>
    </row>
    <row r="364" spans="1:6" ht="15">
      <c r="A364">
        <f t="shared" si="31"/>
        <v>352</v>
      </c>
      <c r="B364" s="48">
        <f t="shared" si="29"/>
        <v>5994.091062980049</v>
      </c>
      <c r="C364" s="48">
        <f t="shared" si="34"/>
        <v>685.5942212821476</v>
      </c>
      <c r="D364" s="48">
        <f t="shared" si="30"/>
        <v>650.6286900814306</v>
      </c>
      <c r="E364" s="46">
        <f t="shared" si="33"/>
        <v>34.96553120071696</v>
      </c>
      <c r="F364" s="48">
        <f t="shared" si="32"/>
        <v>5343.462372898619</v>
      </c>
    </row>
    <row r="365" spans="1:6" ht="15">
      <c r="A365">
        <f t="shared" si="31"/>
        <v>353</v>
      </c>
      <c r="B365" s="48">
        <f t="shared" si="29"/>
        <v>5343.462372898619</v>
      </c>
      <c r="C365" s="48">
        <f t="shared" si="34"/>
        <v>685.5942212821476</v>
      </c>
      <c r="D365" s="48">
        <f t="shared" si="30"/>
        <v>654.4240241069057</v>
      </c>
      <c r="E365" s="46">
        <f t="shared" si="33"/>
        <v>31.17019717524195</v>
      </c>
      <c r="F365" s="48">
        <f t="shared" si="32"/>
        <v>4689.038348791713</v>
      </c>
    </row>
    <row r="366" spans="1:6" ht="15">
      <c r="A366">
        <f t="shared" si="31"/>
        <v>354</v>
      </c>
      <c r="B366" s="48">
        <f t="shared" si="29"/>
        <v>4689.038348791713</v>
      </c>
      <c r="C366" s="48">
        <f t="shared" si="34"/>
        <v>685.5942212821476</v>
      </c>
      <c r="D366" s="48">
        <f t="shared" si="30"/>
        <v>658.2414975808626</v>
      </c>
      <c r="E366" s="46">
        <f t="shared" si="33"/>
        <v>27.352723701284997</v>
      </c>
      <c r="F366" s="48">
        <f t="shared" si="32"/>
        <v>4030.796851210851</v>
      </c>
    </row>
    <row r="367" spans="1:6" ht="15">
      <c r="A367">
        <f t="shared" si="31"/>
        <v>355</v>
      </c>
      <c r="B367" s="48">
        <f t="shared" si="29"/>
        <v>4030.796851210851</v>
      </c>
      <c r="C367" s="48">
        <f t="shared" si="34"/>
        <v>685.5942212821476</v>
      </c>
      <c r="D367" s="48">
        <f t="shared" si="30"/>
        <v>662.0812396500843</v>
      </c>
      <c r="E367" s="46">
        <f t="shared" si="33"/>
        <v>23.5129816320633</v>
      </c>
      <c r="F367" s="48">
        <f t="shared" si="32"/>
        <v>3368.715611560767</v>
      </c>
    </row>
    <row r="368" spans="1:6" ht="15">
      <c r="A368">
        <f t="shared" si="31"/>
        <v>356</v>
      </c>
      <c r="B368" s="48">
        <f t="shared" si="29"/>
        <v>3368.715611560767</v>
      </c>
      <c r="C368" s="48">
        <f t="shared" si="34"/>
        <v>685.5942212821476</v>
      </c>
      <c r="D368" s="48">
        <f t="shared" si="30"/>
        <v>665.9433802147098</v>
      </c>
      <c r="E368" s="46">
        <f t="shared" si="33"/>
        <v>19.650841067437806</v>
      </c>
      <c r="F368" s="48">
        <f t="shared" si="32"/>
        <v>2702.772231346057</v>
      </c>
    </row>
    <row r="369" spans="1:6" ht="15">
      <c r="A369">
        <f t="shared" si="31"/>
        <v>357</v>
      </c>
      <c r="B369" s="48">
        <f t="shared" si="29"/>
        <v>2702.772231346057</v>
      </c>
      <c r="C369" s="48">
        <f t="shared" si="34"/>
        <v>685.5942212821476</v>
      </c>
      <c r="D369" s="48">
        <f t="shared" si="30"/>
        <v>669.8280499326289</v>
      </c>
      <c r="E369" s="46">
        <f t="shared" si="33"/>
        <v>15.76617134951867</v>
      </c>
      <c r="F369" s="48">
        <f t="shared" si="32"/>
        <v>2032.9441814134284</v>
      </c>
    </row>
    <row r="370" spans="1:6" ht="15">
      <c r="A370">
        <f t="shared" si="31"/>
        <v>358</v>
      </c>
      <c r="B370" s="48">
        <f t="shared" si="29"/>
        <v>2032.9441814134284</v>
      </c>
      <c r="C370" s="48">
        <f t="shared" si="34"/>
        <v>685.5942212821476</v>
      </c>
      <c r="D370" s="48">
        <f t="shared" si="30"/>
        <v>673.7353802239026</v>
      </c>
      <c r="E370" s="46">
        <f t="shared" si="33"/>
        <v>11.858841058245</v>
      </c>
      <c r="F370" s="48">
        <f t="shared" si="32"/>
        <v>1359.2088011895257</v>
      </c>
    </row>
    <row r="371" spans="1:6" ht="15">
      <c r="A371">
        <f t="shared" si="31"/>
        <v>359</v>
      </c>
      <c r="B371" s="48">
        <f t="shared" si="29"/>
        <v>1359.2088011895257</v>
      </c>
      <c r="C371" s="48">
        <f t="shared" si="34"/>
        <v>685.5942212821476</v>
      </c>
      <c r="D371" s="48">
        <f t="shared" si="30"/>
        <v>677.6655032752087</v>
      </c>
      <c r="E371" s="46">
        <f t="shared" si="33"/>
        <v>7.928718006938901</v>
      </c>
      <c r="F371" s="48">
        <f t="shared" si="32"/>
        <v>681.543297914317</v>
      </c>
    </row>
    <row r="372" spans="1:6" ht="15">
      <c r="A372">
        <f>A371+1</f>
        <v>360</v>
      </c>
      <c r="B372" s="48">
        <f t="shared" si="29"/>
        <v>681.543297914317</v>
      </c>
      <c r="C372" s="48">
        <f t="shared" si="34"/>
        <v>685.5942212821476</v>
      </c>
      <c r="D372" s="48">
        <f t="shared" si="30"/>
        <v>681.6185520443141</v>
      </c>
      <c r="E372" s="46">
        <f t="shared" si="33"/>
        <v>3.9756692378335163</v>
      </c>
      <c r="F372" s="48">
        <f t="shared" si="32"/>
        <v>-0.07525412999711989</v>
      </c>
    </row>
    <row r="374" spans="4:5" ht="15">
      <c r="D374" s="41">
        <f>SUM(D13:D373)</f>
        <v>103050.07525413003</v>
      </c>
      <c r="E374" s="41">
        <f>SUM(E13:E373)</f>
        <v>143763.85440744302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Brown</dc:creator>
  <cp:keywords/>
  <dc:description/>
  <cp:lastModifiedBy>Lou Castillo</cp:lastModifiedBy>
  <cp:lastPrinted>2013-02-19T19:45:09Z</cp:lastPrinted>
  <dcterms:created xsi:type="dcterms:W3CDTF">2011-03-23T15:34:49Z</dcterms:created>
  <dcterms:modified xsi:type="dcterms:W3CDTF">2013-04-17T17:27:00Z</dcterms:modified>
  <cp:category/>
  <cp:version/>
  <cp:contentType/>
  <cp:contentStatus/>
</cp:coreProperties>
</file>